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RTS\CourTools\Appellate CourTools\2015 additions to the website\Excel worksheets\"/>
    </mc:Choice>
  </mc:AlternateContent>
  <bookViews>
    <workbookView xWindow="360" yWindow="30" windowWidth="15480" windowHeight="6840" tabRatio="675"/>
  </bookViews>
  <sheets>
    <sheet name="Input-Quality of Service Survey" sheetId="1" r:id="rId1"/>
    <sheet name="Graphs-Average Responses " sheetId="2" r:id="rId2"/>
    <sheet name="Graphs-Freq x Background " sheetId="4" r:id="rId3"/>
  </sheets>
  <definedNames>
    <definedName name="_xlnm.Print_Area" localSheetId="1">'Graphs-Average Responses '!$A$1:$T$79</definedName>
    <definedName name="_xlnm.Print_Area" localSheetId="2">'Graphs-Freq x Background '!$A$1:$P$145</definedName>
    <definedName name="_xlnm.Print_Area" localSheetId="0">'Input-Quality of Service Survey'!$A$1:$AN$85</definedName>
  </definedNames>
  <calcPr calcId="152511"/>
</workbook>
</file>

<file path=xl/calcChain.xml><?xml version="1.0" encoding="utf-8"?>
<calcChain xmlns="http://schemas.openxmlformats.org/spreadsheetml/2006/main">
  <c r="B91" i="4" l="1"/>
  <c r="B124" i="4"/>
  <c r="B125" i="4"/>
  <c r="B126" i="4"/>
  <c r="B123" i="4"/>
  <c r="B34" i="4"/>
  <c r="B35" i="4"/>
  <c r="B36" i="4"/>
  <c r="B37" i="4"/>
  <c r="B38" i="4"/>
  <c r="B39" i="4"/>
  <c r="B40" i="4"/>
  <c r="B33" i="4"/>
  <c r="B20" i="4"/>
  <c r="B19" i="4"/>
  <c r="B8" i="4"/>
  <c r="B7" i="4"/>
  <c r="Q75" i="1" l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P75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P74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P73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P72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I40" i="1" s="1"/>
  <c r="C8" i="4" s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K70" i="1"/>
  <c r="K46" i="1"/>
  <c r="K42" i="1"/>
  <c r="K38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M31" i="1"/>
  <c r="E22" i="2" s="1"/>
  <c r="K31" i="1"/>
  <c r="D22" i="2" s="1"/>
  <c r="M30" i="1"/>
  <c r="E21" i="2" s="1"/>
  <c r="K30" i="1"/>
  <c r="D21" i="2" s="1"/>
  <c r="M29" i="1"/>
  <c r="E20" i="2" s="1"/>
  <c r="K29" i="1"/>
  <c r="D20" i="2" s="1"/>
  <c r="I48" i="1" l="1"/>
  <c r="C34" i="4" s="1"/>
  <c r="I52" i="1"/>
  <c r="C38" i="4" s="1"/>
  <c r="I49" i="1"/>
  <c r="C35" i="4" s="1"/>
  <c r="I53" i="1"/>
  <c r="C39" i="4" s="1"/>
  <c r="I44" i="1"/>
  <c r="C20" i="4" s="1"/>
  <c r="I50" i="1"/>
  <c r="C36" i="4" s="1"/>
  <c r="I54" i="1"/>
  <c r="C40" i="4" s="1"/>
  <c r="I74" i="1"/>
  <c r="C125" i="4" s="1"/>
  <c r="I51" i="1"/>
  <c r="C37" i="4" s="1"/>
  <c r="I43" i="1"/>
  <c r="C19" i="4" s="1"/>
  <c r="I47" i="1"/>
  <c r="C33" i="4" s="1"/>
  <c r="I64" i="1"/>
  <c r="I72" i="1"/>
  <c r="C123" i="4" s="1"/>
  <c r="I73" i="1"/>
  <c r="C124" i="4" s="1"/>
  <c r="I39" i="1"/>
  <c r="C7" i="4" s="1"/>
  <c r="I75" i="1"/>
  <c r="C126" i="4" s="1"/>
  <c r="K73" i="1"/>
  <c r="M74" i="1"/>
  <c r="K72" i="1"/>
  <c r="K75" i="1"/>
  <c r="M72" i="1"/>
  <c r="M73" i="1"/>
  <c r="M75" i="1"/>
  <c r="K74" i="1"/>
  <c r="K39" i="1"/>
  <c r="M50" i="1"/>
  <c r="K54" i="1"/>
  <c r="M44" i="1"/>
  <c r="M47" i="1"/>
  <c r="M48" i="1"/>
  <c r="K50" i="1"/>
  <c r="M51" i="1"/>
  <c r="K43" i="1"/>
  <c r="M53" i="1"/>
  <c r="M54" i="1"/>
  <c r="K44" i="1"/>
  <c r="M40" i="1"/>
  <c r="K40" i="1"/>
  <c r="M43" i="1"/>
  <c r="M49" i="1"/>
  <c r="M52" i="1"/>
  <c r="K47" i="1"/>
  <c r="K48" i="1"/>
  <c r="K49" i="1"/>
  <c r="K51" i="1"/>
  <c r="K52" i="1"/>
  <c r="K53" i="1"/>
  <c r="M39" i="1"/>
  <c r="D24" i="2"/>
  <c r="B63" i="4"/>
  <c r="B64" i="4"/>
  <c r="B65" i="4"/>
  <c r="B66" i="4"/>
  <c r="B92" i="4"/>
  <c r="B93" i="4"/>
  <c r="B94" i="4"/>
  <c r="B95" i="4"/>
  <c r="K18" i="1"/>
  <c r="D10" i="2" s="1"/>
  <c r="M18" i="1"/>
  <c r="K19" i="1"/>
  <c r="D11" i="2" s="1"/>
  <c r="M19" i="1"/>
  <c r="E11" i="2" s="1"/>
  <c r="K20" i="1"/>
  <c r="D12" i="2" s="1"/>
  <c r="M20" i="1"/>
  <c r="E12" i="2" s="1"/>
  <c r="K21" i="1"/>
  <c r="D13" i="2" s="1"/>
  <c r="M21" i="1"/>
  <c r="E13" i="2" s="1"/>
  <c r="K22" i="1"/>
  <c r="D14" i="2" s="1"/>
  <c r="M22" i="1"/>
  <c r="E14" i="2" s="1"/>
  <c r="K23" i="1"/>
  <c r="D15" i="2" s="1"/>
  <c r="M23" i="1"/>
  <c r="E15" i="2" s="1"/>
  <c r="K25" i="1"/>
  <c r="D16" i="2" s="1"/>
  <c r="M25" i="1"/>
  <c r="E16" i="2" s="1"/>
  <c r="K26" i="1"/>
  <c r="D17" i="2" s="1"/>
  <c r="M26" i="1"/>
  <c r="E17" i="2" s="1"/>
  <c r="K27" i="1"/>
  <c r="D18" i="2" s="1"/>
  <c r="M27" i="1"/>
  <c r="E18" i="2" s="1"/>
  <c r="K28" i="1"/>
  <c r="D19" i="2" s="1"/>
  <c r="M28" i="1"/>
  <c r="E19" i="2" s="1"/>
  <c r="K56" i="1"/>
  <c r="K62" i="1"/>
  <c r="N77" i="1"/>
  <c r="O77" i="1"/>
  <c r="M34" i="1" l="1"/>
  <c r="M33" i="1"/>
  <c r="E24" i="2" s="1"/>
  <c r="E10" i="2"/>
  <c r="I60" i="1"/>
  <c r="C66" i="4" s="1"/>
  <c r="K68" i="1"/>
  <c r="K77" i="1"/>
  <c r="I57" i="1"/>
  <c r="C63" i="4" s="1"/>
  <c r="K65" i="1"/>
  <c r="I58" i="1"/>
  <c r="C64" i="4" s="1"/>
  <c r="K64" i="1"/>
  <c r="M65" i="1"/>
  <c r="M59" i="1"/>
  <c r="I66" i="1"/>
  <c r="C93" i="4" s="1"/>
  <c r="M57" i="1"/>
  <c r="I67" i="1"/>
  <c r="C94" i="4" s="1"/>
  <c r="M58" i="1"/>
  <c r="I68" i="1"/>
  <c r="C95" i="4" s="1"/>
  <c r="M67" i="1"/>
  <c r="K66" i="1"/>
  <c r="C91" i="4"/>
  <c r="K60" i="1"/>
  <c r="K58" i="1"/>
  <c r="M66" i="1"/>
  <c r="K59" i="1"/>
  <c r="M68" i="1"/>
  <c r="K67" i="1"/>
  <c r="I65" i="1"/>
  <c r="C92" i="4" s="1"/>
  <c r="M64" i="1"/>
  <c r="M60" i="1"/>
  <c r="I59" i="1"/>
  <c r="C65" i="4" s="1"/>
  <c r="K57" i="1"/>
  <c r="D9" i="2" l="1"/>
</calcChain>
</file>

<file path=xl/sharedStrings.xml><?xml version="1.0" encoding="utf-8"?>
<sst xmlns="http://schemas.openxmlformats.org/spreadsheetml/2006/main" count="83" uniqueCount="69">
  <si>
    <t>Question</t>
  </si>
  <si>
    <t>Worksheet Instructions</t>
  </si>
  <si>
    <t>Graph Interpretation</t>
  </si>
  <si>
    <t xml:space="preserve"> Measure 1</t>
  </si>
  <si>
    <t xml:space="preserve">Section III:  Background </t>
  </si>
  <si>
    <t>What is your gender? (enter 1 or 2)</t>
  </si>
  <si>
    <t>How do you identify yourself? (enter 1-8)</t>
  </si>
  <si>
    <t>1.  Male</t>
  </si>
  <si>
    <t>2.  Female</t>
  </si>
  <si>
    <t>1.  American Indian or Alaska Native</t>
  </si>
  <si>
    <t>2.  Asian</t>
  </si>
  <si>
    <t>3.  Black or African American</t>
  </si>
  <si>
    <t>4.  Hispanic or Latino</t>
  </si>
  <si>
    <t>5.  Native Hawaiian or Other Pacific Islander</t>
  </si>
  <si>
    <t>6.  White</t>
  </si>
  <si>
    <t>7.  Mixed Race</t>
  </si>
  <si>
    <t xml:space="preserve">8.  Other </t>
  </si>
  <si>
    <t xml:space="preserve">a. The graphs in the subsequent worksheets automatically update as the survey inputs are completed in this worksheet.  </t>
  </si>
  <si>
    <t xml:space="preserve">Access and Fairness Survey </t>
  </si>
  <si>
    <t xml:space="preserve">a. Use this spreadsheet to enter survey responses; as data are entered, average scores are generated and automatically plotted.  </t>
  </si>
  <si>
    <t>b. Up to 25 surveys can be entered.</t>
  </si>
  <si>
    <t>d. All white colored cells with black text are locked.</t>
  </si>
  <si>
    <t>N Size</t>
  </si>
  <si>
    <t>Scores</t>
  </si>
  <si>
    <t>Average</t>
  </si>
  <si>
    <t>Total Number of Surveys</t>
  </si>
  <si>
    <t>For Each</t>
  </si>
  <si>
    <t>Quality of Services Survey</t>
  </si>
  <si>
    <t xml:space="preserve">c. Data may only be entered in the gray cells.  An acceptable input will change the cell color from gray to white and the input text color will turn to blue.     </t>
  </si>
  <si>
    <t>Overall Average Score</t>
  </si>
  <si>
    <t>The Court resolves its cases in a timely manner.</t>
  </si>
  <si>
    <t>The Court gives adequate consideration to each case based upon its facts and applicable law.</t>
  </si>
  <si>
    <t>The Court renders its decisions without any impropoer outside influences.</t>
  </si>
  <si>
    <t>The Court's written opinions reflect thoughtful and fair evaluation of the parties' arguments.</t>
  </si>
  <si>
    <t>The Court's written opinions clearly state the applicable legal principles that govern the decision.</t>
  </si>
  <si>
    <t>The Court's written opinions clearly inform the lower courts and parties of what additional steps,</t>
  </si>
  <si>
    <t>if any, must be taken.</t>
  </si>
  <si>
    <t>The Court treats trial court judges with courtesy and respect in its written opinions.</t>
  </si>
  <si>
    <t>The Court treats attorneys with courtesy and respect.</t>
  </si>
  <si>
    <t>The Clerk's Office staff respondes well to inquiries.</t>
  </si>
  <si>
    <t>The cost of appealing a case is affordable for litigants.</t>
  </si>
  <si>
    <t>The Court's Web site provides useful information.</t>
  </si>
  <si>
    <t>The Court communicates its decisions and orders in a timely manner.</t>
  </si>
  <si>
    <t>The Court makes good use of information technology to provide easy access to case information.</t>
  </si>
  <si>
    <t>Are you a judge or an appellate attorney? (enter 1 or 2)</t>
  </si>
  <si>
    <t>If you are a judicial officer, indicate the number of years you have served on the bench. (enter 1-4)</t>
  </si>
  <si>
    <t>1.  Less than 1 year</t>
  </si>
  <si>
    <t>2.  1-3 years</t>
  </si>
  <si>
    <t>3.  4-10 years</t>
  </si>
  <si>
    <t>4.  More than 10 years</t>
  </si>
  <si>
    <t>If you are an appellate attorney, indicate the approximate number of appeals you have participated</t>
  </si>
  <si>
    <t>in during your career. (enter 1-5)</t>
  </si>
  <si>
    <t>1.  1-10</t>
  </si>
  <si>
    <t>2.  11-25</t>
  </si>
  <si>
    <t>3.  26-50</t>
  </si>
  <si>
    <t>4.  51-100</t>
  </si>
  <si>
    <t>5.  101+</t>
  </si>
  <si>
    <t>If you are an appellate attorney, indicate the approximate number of appeals you participated</t>
  </si>
  <si>
    <t>in during [the measurement period]. (enter 1-4)</t>
  </si>
  <si>
    <t>1.  1-5</t>
  </si>
  <si>
    <t>2.  6-10</t>
  </si>
  <si>
    <t>3.  11-20</t>
  </si>
  <si>
    <t>4. 20+</t>
  </si>
  <si>
    <t>1.  Judge</t>
  </si>
  <si>
    <t>2.  Appellate attorney</t>
  </si>
  <si>
    <t>The Court's written opinions clearly inform the lower courts and parties of what additional steps, if any, must be taken.</t>
  </si>
  <si>
    <t>Average Response Score</t>
  </si>
  <si>
    <t>Enter: 1=Strongly Disagree; 2=Disagree; 3=Neutral; 4=Agree; 5=Strongly Agree</t>
  </si>
  <si>
    <r>
      <t xml:space="preserve">Overall </t>
    </r>
    <r>
      <rPr>
        <b/>
        <sz val="10"/>
        <rFont val="Arial"/>
        <family val="2"/>
      </rPr>
      <t>Score (100 point scale)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</si>
</sst>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?0."/>
    <numFmt numFmtId="165" formatCode="0.0"/>
    <numFmt numFmtId="166" formatCode="0."/>
    <numFmt numFmtId="167" formatCode="?0.0"/>
  </numFmts>
  <fonts count="19" x14ac:knownFonts="1">
    <font>
      <sz val="8"/>
      <name val="Arial"/>
    </font>
    <font>
      <sz val="8"/>
      <name val="Arial"/>
      <family val="2"/>
    </font>
    <font>
      <sz val="14"/>
      <color indexed="63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u/>
      <sz val="10"/>
      <color indexed="63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14"/>
      <color indexed="63"/>
      <name val="Arial"/>
      <family val="2"/>
    </font>
    <font>
      <b/>
      <sz val="18"/>
      <color indexed="63"/>
      <name val="Arial"/>
      <family val="2"/>
    </font>
    <font>
      <b/>
      <sz val="36"/>
      <color indexed="63"/>
      <name val="Arial"/>
      <family val="2"/>
    </font>
    <font>
      <b/>
      <sz val="36"/>
      <color indexed="2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5E87A4"/>
        <bgColor indexed="64"/>
      </patternFill>
    </fill>
  </fills>
  <borders count="13">
    <border>
      <left/>
      <right/>
      <top/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/>
      <right/>
      <top/>
      <bottom style="thick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19"/>
      </top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 style="medium">
        <color indexed="19"/>
      </top>
      <bottom style="medium">
        <color indexed="19"/>
      </bottom>
      <diagonal/>
    </border>
    <border>
      <left/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/>
      <right/>
      <top style="thin">
        <color indexed="19"/>
      </top>
      <bottom style="thin">
        <color indexed="1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9" fillId="0" borderId="0" xfId="0" applyFont="1" applyFill="1"/>
    <xf numFmtId="0" fontId="14" fillId="0" borderId="0" xfId="0" applyFont="1" applyFill="1"/>
    <xf numFmtId="0" fontId="0" fillId="3" borderId="0" xfId="0" applyFill="1"/>
    <xf numFmtId="0" fontId="17" fillId="4" borderId="1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center"/>
    </xf>
    <xf numFmtId="9" fontId="0" fillId="0" borderId="0" xfId="1" applyFont="1" applyFill="1" applyAlignment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4" fillId="0" borderId="0" xfId="0" applyFont="1" applyFill="1" applyProtection="1">
      <protection hidden="1"/>
    </xf>
    <xf numFmtId="0" fontId="6" fillId="5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Protection="1">
      <protection hidden="1"/>
    </xf>
    <xf numFmtId="0" fontId="9" fillId="0" borderId="0" xfId="0" applyFont="1" applyFill="1" applyProtection="1">
      <protection hidden="1"/>
    </xf>
    <xf numFmtId="0" fontId="11" fillId="0" borderId="0" xfId="0" applyFont="1" applyFill="1" applyProtection="1">
      <protection hidden="1"/>
    </xf>
    <xf numFmtId="0" fontId="12" fillId="5" borderId="0" xfId="0" applyFont="1" applyFill="1" applyAlignment="1" applyProtection="1">
      <alignment horizontal="center" textRotation="90"/>
      <protection hidden="1"/>
    </xf>
    <xf numFmtId="0" fontId="12" fillId="0" borderId="0" xfId="0" applyFont="1" applyFill="1" applyAlignment="1" applyProtection="1">
      <alignment horizontal="center" textRotation="90"/>
      <protection hidden="1"/>
    </xf>
    <xf numFmtId="0" fontId="13" fillId="0" borderId="0" xfId="0" applyFont="1" applyFill="1" applyAlignment="1" applyProtection="1">
      <alignment horizontal="center" textRotation="90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5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Protection="1">
      <protection hidden="1"/>
    </xf>
    <xf numFmtId="0" fontId="3" fillId="0" borderId="2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2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166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164" fontId="3" fillId="0" borderId="0" xfId="0" applyNumberFormat="1" applyFont="1" applyFill="1" applyProtection="1">
      <protection hidden="1"/>
    </xf>
    <xf numFmtId="0" fontId="3" fillId="0" borderId="0" xfId="0" applyNumberFormat="1" applyFont="1" applyFill="1" applyAlignment="1" applyProtection="1">
      <alignment horizontal="left"/>
      <protection hidden="1"/>
    </xf>
    <xf numFmtId="9" fontId="3" fillId="0" borderId="0" xfId="1" applyFont="1" applyFill="1" applyBorder="1" applyAlignment="1" applyProtection="1">
      <alignment horizontal="center"/>
      <protection hidden="1"/>
    </xf>
    <xf numFmtId="0" fontId="14" fillId="0" borderId="3" xfId="0" applyFont="1" applyFill="1" applyBorder="1" applyAlignment="1" applyProtection="1">
      <alignment horizontal="center"/>
      <protection hidden="1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167" fontId="3" fillId="0" borderId="0" xfId="0" applyNumberFormat="1" applyFont="1" applyFill="1" applyBorder="1" applyAlignment="1" applyProtection="1">
      <alignment horizontal="center"/>
      <protection hidden="1"/>
    </xf>
    <xf numFmtId="167" fontId="3" fillId="0" borderId="4" xfId="0" applyNumberFormat="1" applyFont="1" applyFill="1" applyBorder="1" applyAlignment="1" applyProtection="1">
      <alignment horizontal="center"/>
      <protection hidden="1"/>
    </xf>
    <xf numFmtId="167" fontId="3" fillId="0" borderId="5" xfId="0" applyNumberFormat="1" applyFont="1" applyFill="1" applyBorder="1" applyAlignment="1" applyProtection="1">
      <alignment horizontal="center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0" fontId="14" fillId="0" borderId="7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right"/>
      <protection hidden="1"/>
    </xf>
    <xf numFmtId="165" fontId="14" fillId="0" borderId="0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167" fontId="14" fillId="0" borderId="0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Fill="1"/>
    <xf numFmtId="0" fontId="14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9" fontId="0" fillId="0" borderId="0" xfId="0" applyNumberFormat="1"/>
    <xf numFmtId="0" fontId="3" fillId="0" borderId="0" xfId="0" applyFont="1" applyAlignment="1" applyProtection="1">
      <alignment horizontal="left"/>
      <protection hidden="1"/>
    </xf>
    <xf numFmtId="0" fontId="7" fillId="0" borderId="0" xfId="0" applyFont="1" applyFill="1" applyProtection="1"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left"/>
      <protection hidden="1"/>
    </xf>
    <xf numFmtId="0" fontId="14" fillId="0" borderId="3" xfId="0" applyFont="1" applyFill="1" applyBorder="1" applyProtection="1">
      <protection hidden="1"/>
    </xf>
    <xf numFmtId="0" fontId="0" fillId="0" borderId="3" xfId="0" applyFill="1" applyBorder="1"/>
    <xf numFmtId="0" fontId="16" fillId="0" borderId="3" xfId="0" applyFont="1" applyBorder="1" applyAlignment="1" applyProtection="1">
      <protection hidden="1"/>
    </xf>
    <xf numFmtId="0" fontId="16" fillId="0" borderId="3" xfId="0" applyFont="1" applyFill="1" applyBorder="1"/>
    <xf numFmtId="0" fontId="3" fillId="0" borderId="3" xfId="0" applyFont="1" applyFill="1" applyBorder="1" applyProtection="1">
      <protection hidden="1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/>
      <protection hidden="1"/>
    </xf>
    <xf numFmtId="0" fontId="14" fillId="0" borderId="11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16" fillId="3" borderId="0" xfId="0" applyFont="1" applyFill="1" applyProtection="1"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3" fillId="0" borderId="0" xfId="0" applyNumberFormat="1" applyFont="1" applyFill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 textRotation="90"/>
      <protection hidden="1"/>
    </xf>
    <xf numFmtId="0" fontId="17" fillId="0" borderId="12" xfId="0" applyFont="1" applyFill="1" applyBorder="1" applyAlignment="1" applyProtection="1">
      <alignment horizontal="center"/>
      <protection locked="0"/>
    </xf>
    <xf numFmtId="0" fontId="14" fillId="0" borderId="6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locked="0"/>
    </xf>
    <xf numFmtId="165" fontId="0" fillId="3" borderId="0" xfId="0" applyNumberFormat="1" applyFill="1" applyProtection="1">
      <protection hidden="1"/>
    </xf>
    <xf numFmtId="0" fontId="1" fillId="3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vertical="center"/>
      <protection hidden="1"/>
    </xf>
    <xf numFmtId="0" fontId="7" fillId="6" borderId="0" xfId="0" applyFont="1" applyFill="1" applyProtection="1">
      <protection hidden="1"/>
    </xf>
    <xf numFmtId="0" fontId="7" fillId="6" borderId="0" xfId="0" applyFont="1" applyFill="1" applyAlignment="1" applyProtection="1">
      <protection hidden="1"/>
    </xf>
    <xf numFmtId="0" fontId="13" fillId="6" borderId="0" xfId="0" applyFont="1" applyFill="1" applyAlignment="1" applyProtection="1">
      <alignment horizontal="center" textRotation="90"/>
      <protection hidden="1"/>
    </xf>
    <xf numFmtId="0" fontId="9" fillId="6" borderId="0" xfId="0" applyFont="1" applyFill="1" applyProtection="1"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15" fillId="0" borderId="0" xfId="0" applyFont="1" applyBorder="1" applyAlignment="1" applyProtection="1">
      <alignment horizontal="center" textRotation="90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</cellXfs>
  <cellStyles count="2">
    <cellStyle name="Normal" xfId="0" builtinId="0"/>
    <cellStyle name="Percent" xfId="1" builtinId="5"/>
  </cellStyles>
  <dxfs count="10">
    <dxf>
      <font>
        <color rgb="FF5E87A4"/>
      </font>
      <fill>
        <patternFill patternType="none">
          <bgColor indexed="65"/>
        </patternFill>
      </fill>
    </dxf>
    <dxf>
      <font>
        <color rgb="FF5E87A4"/>
      </font>
      <fill>
        <patternFill patternType="none">
          <bgColor indexed="65"/>
        </patternFill>
      </fill>
    </dxf>
    <dxf>
      <font>
        <color rgb="FF5E87A4"/>
      </font>
      <fill>
        <patternFill patternType="none">
          <bgColor indexed="65"/>
        </patternFill>
      </fill>
    </dxf>
    <dxf>
      <font>
        <color rgb="FF5E87A4"/>
      </font>
      <fill>
        <patternFill patternType="none">
          <bgColor indexed="65"/>
        </patternFill>
      </fill>
    </dxf>
    <dxf>
      <font>
        <color rgb="FF5E87A4"/>
      </font>
      <fill>
        <patternFill patternType="none">
          <bgColor indexed="65"/>
        </patternFill>
      </fill>
    </dxf>
    <dxf>
      <font>
        <color rgb="FF5E87A4"/>
      </font>
      <fill>
        <patternFill patternType="none">
          <bgColor indexed="65"/>
        </patternFill>
      </fill>
    </dxf>
    <dxf>
      <font>
        <color rgb="FF5E87A4"/>
      </font>
      <fill>
        <patternFill patternType="none">
          <bgColor indexed="65"/>
        </patternFill>
      </fill>
    </dxf>
    <dxf>
      <font>
        <color rgb="FF5E87A4"/>
      </font>
      <fill>
        <patternFill patternType="none">
          <bgColor indexed="65"/>
        </patternFill>
      </fill>
    </dxf>
    <dxf>
      <font>
        <color rgb="FF5E87A4"/>
      </font>
      <fill>
        <patternFill patternType="none">
          <bgColor indexed="65"/>
        </patternFill>
      </fill>
    </dxf>
    <dxf>
      <font>
        <color rgb="FF5E87A4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5E87A4"/>
      <color rgb="FF76A9CE"/>
      <color rgb="FF53979E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53979E"/>
                </a:solidFill>
                <a:latin typeface="Arial"/>
                <a:ea typeface="Arial"/>
                <a:cs typeface="Arial"/>
              </a:defRPr>
            </a:pPr>
            <a:r>
              <a:rPr lang="en-US" baseline="0">
                <a:solidFill>
                  <a:srgbClr val="5E87A4"/>
                </a:solidFill>
              </a:rPr>
              <a:t>Quality of Services Survey - Average Response Scores</a:t>
            </a:r>
          </a:p>
        </c:rich>
      </c:tx>
      <c:layout>
        <c:manualLayout>
          <c:xMode val="edge"/>
          <c:yMode val="edge"/>
          <c:x val="0.28541240947307406"/>
          <c:y val="3.104216221132099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692833071700839"/>
          <c:y val="0.13968972995094447"/>
          <c:w val="0.45400875358609855"/>
          <c:h val="0.760772184375829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E87A4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'Graphs-Average Responses '!$C$10:$C$24</c:f>
              <c:strCache>
                <c:ptCount val="15"/>
                <c:pt idx="0">
                  <c:v>The Court resolves its cases in a timely manner.</c:v>
                </c:pt>
                <c:pt idx="1">
                  <c:v>The Court gives adequate consideration to each case based upon its facts and applicable law.</c:v>
                </c:pt>
                <c:pt idx="2">
                  <c:v>The Court renders its decisions without any impropoer outside influences.</c:v>
                </c:pt>
                <c:pt idx="3">
                  <c:v>The Court's written opinions reflect thoughtful and fair evaluation of the parties' arguments.</c:v>
                </c:pt>
                <c:pt idx="4">
                  <c:v>The Court's written opinions clearly state the applicable legal principles that govern the decision.</c:v>
                </c:pt>
                <c:pt idx="5">
                  <c:v>The Court's written opinions clearly inform the lower courts and parties of what additional steps, if any, must be taken.</c:v>
                </c:pt>
                <c:pt idx="6">
                  <c:v>The Court treats trial court judges with courtesy and respect in its written opinions.</c:v>
                </c:pt>
                <c:pt idx="7">
                  <c:v>The Court treats attorneys with courtesy and respect.</c:v>
                </c:pt>
                <c:pt idx="8">
                  <c:v>The Clerk's Office staff respondes well to inquiries.</c:v>
                </c:pt>
                <c:pt idx="9">
                  <c:v>The cost of appealing a case is affordable for litigants.</c:v>
                </c:pt>
                <c:pt idx="10">
                  <c:v>The Court's Web site provides useful information.</c:v>
                </c:pt>
                <c:pt idx="11">
                  <c:v>The Court communicates its decisions and orders in a timely manner.</c:v>
                </c:pt>
                <c:pt idx="12">
                  <c:v>The Court makes good use of information technology to provide easy access to case information.</c:v>
                </c:pt>
                <c:pt idx="14">
                  <c:v>Average Response Score</c:v>
                </c:pt>
              </c:strCache>
            </c:strRef>
          </c:cat>
          <c:val>
            <c:numRef>
              <c:f>'Graphs-Average Responses '!$E$10:$E$24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773840"/>
        <c:axId val="550767960"/>
      </c:barChart>
      <c:catAx>
        <c:axId val="550773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67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767960"/>
        <c:scaling>
          <c:orientation val="minMax"/>
          <c:max val="5"/>
        </c:scaling>
        <c:delete val="1"/>
        <c:axPos val="t"/>
        <c:majorGridlines>
          <c:spPr>
            <a:ln w="3175">
              <a:solidFill>
                <a:srgbClr val="808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crossAx val="55077384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808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53979E"/>
                </a:solidFill>
                <a:latin typeface="Arial"/>
                <a:ea typeface="Arial"/>
                <a:cs typeface="Arial"/>
              </a:defRPr>
            </a:pPr>
            <a:r>
              <a:rPr lang="en-US" baseline="0">
                <a:solidFill>
                  <a:srgbClr val="5E87A4"/>
                </a:solidFill>
              </a:rPr>
              <a:t>Quality of Services Survey - Number of Responses for Each Survey Question </a:t>
            </a:r>
          </a:p>
        </c:rich>
      </c:tx>
      <c:layout>
        <c:manualLayout>
          <c:xMode val="edge"/>
          <c:yMode val="edge"/>
          <c:x val="0.20686308160731698"/>
          <c:y val="3.34305171313045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387508393282489"/>
          <c:y val="0.13495575221238937"/>
          <c:w val="0.40562566744396711"/>
          <c:h val="0.747787610619469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E87A4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'Graphs-Average Responses '!$C$9:$C$22</c:f>
              <c:strCache>
                <c:ptCount val="14"/>
                <c:pt idx="0">
                  <c:v>Total Number of Surveys</c:v>
                </c:pt>
                <c:pt idx="1">
                  <c:v>The Court resolves its cases in a timely manner.</c:v>
                </c:pt>
                <c:pt idx="2">
                  <c:v>The Court gives adequate consideration to each case based upon its facts and applicable law.</c:v>
                </c:pt>
                <c:pt idx="3">
                  <c:v>The Court renders its decisions without any impropoer outside influences.</c:v>
                </c:pt>
                <c:pt idx="4">
                  <c:v>The Court's written opinions reflect thoughtful and fair evaluation of the parties' arguments.</c:v>
                </c:pt>
                <c:pt idx="5">
                  <c:v>The Court's written opinions clearly state the applicable legal principles that govern the decision.</c:v>
                </c:pt>
                <c:pt idx="6">
                  <c:v>The Court's written opinions clearly inform the lower courts and parties of what additional steps, if any, must be taken.</c:v>
                </c:pt>
                <c:pt idx="7">
                  <c:v>The Court treats trial court judges with courtesy and respect in its written opinions.</c:v>
                </c:pt>
                <c:pt idx="8">
                  <c:v>The Court treats attorneys with courtesy and respect.</c:v>
                </c:pt>
                <c:pt idx="9">
                  <c:v>The Clerk's Office staff respondes well to inquiries.</c:v>
                </c:pt>
                <c:pt idx="10">
                  <c:v>The cost of appealing a case is affordable for litigants.</c:v>
                </c:pt>
                <c:pt idx="11">
                  <c:v>The Court's Web site provides useful information.</c:v>
                </c:pt>
                <c:pt idx="12">
                  <c:v>The Court communicates its decisions and orders in a timely manner.</c:v>
                </c:pt>
                <c:pt idx="13">
                  <c:v>The Court makes good use of information technology to provide easy access to case information.</c:v>
                </c:pt>
              </c:strCache>
            </c:strRef>
          </c:cat>
          <c:val>
            <c:numRef>
              <c:f>'Graphs-Average Responses '!$D$9:$D$22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776584"/>
        <c:axId val="550773056"/>
      </c:barChart>
      <c:catAx>
        <c:axId val="550776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7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773056"/>
        <c:scaling>
          <c:orientation val="minMax"/>
          <c:max val="25"/>
        </c:scaling>
        <c:delete val="1"/>
        <c:axPos val="t"/>
        <c:numFmt formatCode="General" sourceLinked="1"/>
        <c:majorTickMark val="out"/>
        <c:minorTickMark val="none"/>
        <c:tickLblPos val="nextTo"/>
        <c:crossAx val="55077658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808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808000"/>
                </a:solidFill>
                <a:latin typeface="Arial"/>
                <a:cs typeface="Arial"/>
              </a:rPr>
              <a:t>What is your gender? </a:t>
            </a:r>
            <a:endParaRPr lang="en-US" sz="1200" b="1" i="0" u="none" strike="noStrike" baseline="0">
              <a:solidFill>
                <a:srgbClr val="9933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5E87A4"/>
                </a:solidFill>
                <a:latin typeface="Arial"/>
                <a:cs typeface="Arial"/>
              </a:rPr>
              <a:t>Percentage of Survey Responses</a:t>
            </a:r>
          </a:p>
        </c:rich>
      </c:tx>
      <c:layout>
        <c:manualLayout>
          <c:xMode val="edge"/>
          <c:yMode val="edge"/>
          <c:x val="0.35682819383259912"/>
          <c:y val="4.494394351283662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11894273127753"/>
          <c:y val="0.41011348455463414"/>
          <c:w val="0.61674008810572689"/>
          <c:h val="0.466293413945679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E87A4"/>
            </a:solidFill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'Graphs-Freq x Background '!$B$19:$B$20</c:f>
              <c:strCache>
                <c:ptCount val="2"/>
                <c:pt idx="0">
                  <c:v>1.  Male</c:v>
                </c:pt>
                <c:pt idx="1">
                  <c:v>2.  Female</c:v>
                </c:pt>
              </c:strCache>
            </c:strRef>
          </c:cat>
          <c:val>
            <c:numRef>
              <c:f>'Graphs-Freq x Background '!$C$19:$C$20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100"/>
        <c:axId val="550779720"/>
        <c:axId val="550780504"/>
      </c:barChart>
      <c:catAx>
        <c:axId val="550779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80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780504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55077972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808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808000"/>
                </a:solidFill>
                <a:latin typeface="Arial"/>
                <a:cs typeface="Arial"/>
              </a:rPr>
              <a:t>How do you identify yourself?</a:t>
            </a:r>
            <a:endParaRPr lang="en-US" sz="1200" b="1" i="0" u="none" strike="noStrike" baseline="0">
              <a:solidFill>
                <a:srgbClr val="9933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5E87A4"/>
                </a:solidFill>
                <a:latin typeface="Arial"/>
                <a:cs typeface="Arial"/>
              </a:rPr>
              <a:t>Percentage of Survey Responses</a:t>
            </a:r>
          </a:p>
        </c:rich>
      </c:tx>
      <c:layout>
        <c:manualLayout>
          <c:xMode val="edge"/>
          <c:yMode val="edge"/>
          <c:x val="0.35816010392427516"/>
          <c:y val="3.160270880361174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830248638507494"/>
          <c:y val="0.19413092550790068"/>
          <c:w val="0.63198281334650397"/>
          <c:h val="0.690744920993228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E87A4"/>
            </a:solidFill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'Graphs-Freq x Background '!$B$33:$B$40</c:f>
              <c:strCache>
                <c:ptCount val="8"/>
                <c:pt idx="0">
                  <c:v>1.  American Indian or Alaska Native</c:v>
                </c:pt>
                <c:pt idx="1">
                  <c:v>2.  Asian</c:v>
                </c:pt>
                <c:pt idx="2">
                  <c:v>3.  Black or African American</c:v>
                </c:pt>
                <c:pt idx="3">
                  <c:v>4.  Hispanic or Latino</c:v>
                </c:pt>
                <c:pt idx="4">
                  <c:v>5.  Native Hawaiian or Other Pacific Islander</c:v>
                </c:pt>
                <c:pt idx="5">
                  <c:v>6.  White</c:v>
                </c:pt>
                <c:pt idx="6">
                  <c:v>7.  Mixed Race</c:v>
                </c:pt>
                <c:pt idx="7">
                  <c:v>8.  Other </c:v>
                </c:pt>
              </c:strCache>
            </c:strRef>
          </c:cat>
          <c:val>
            <c:numRef>
              <c:f>'Graphs-Freq x Background '!$C$33:$C$40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0782072"/>
        <c:axId val="550778544"/>
      </c:barChart>
      <c:catAx>
        <c:axId val="550782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7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778544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550782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808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808000"/>
                </a:solidFill>
                <a:latin typeface="Arial"/>
                <a:cs typeface="Arial"/>
              </a:rPr>
              <a:t>Are you a judge or appellate attorney?</a:t>
            </a:r>
            <a:endParaRPr lang="en-US" sz="1200" b="1" i="0" u="none" strike="noStrike" baseline="0">
              <a:solidFill>
                <a:srgbClr val="9933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5E87A4"/>
                </a:solidFill>
                <a:latin typeface="Arial"/>
                <a:cs typeface="Arial"/>
              </a:rPr>
              <a:t>Percentage of Survey Responses</a:t>
            </a:r>
          </a:p>
        </c:rich>
      </c:tx>
      <c:layout>
        <c:manualLayout>
          <c:xMode val="edge"/>
          <c:yMode val="edge"/>
          <c:x val="0.34602463605823069"/>
          <c:y val="3.282836378522477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381226679529586"/>
          <c:y val="0.37720377406937744"/>
          <c:w val="0.62709966405375139"/>
          <c:h val="0.428281645220360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E87A4"/>
            </a:solidFill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'Graphs-Freq x Background '!$B$7:$B$8</c:f>
              <c:strCache>
                <c:ptCount val="2"/>
                <c:pt idx="0">
                  <c:v>1.  Judge</c:v>
                </c:pt>
                <c:pt idx="1">
                  <c:v>2.  Appellate attorney</c:v>
                </c:pt>
              </c:strCache>
            </c:strRef>
          </c:cat>
          <c:val>
            <c:numRef>
              <c:f>'Graphs-Freq x Background '!$C$7:$C$8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100"/>
        <c:axId val="550780112"/>
        <c:axId val="431213824"/>
      </c:barChart>
      <c:catAx>
        <c:axId val="550780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21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21382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550780112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808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808000"/>
                </a:solidFill>
                <a:latin typeface="Arial"/>
                <a:cs typeface="Arial"/>
              </a:rPr>
              <a:t>Number of years served as a judge</a:t>
            </a:r>
            <a:endParaRPr lang="en-US" sz="1200" b="1" i="0" u="none" strike="noStrike" baseline="0">
              <a:solidFill>
                <a:srgbClr val="9933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5E87A4"/>
                </a:solidFill>
                <a:latin typeface="Arial"/>
                <a:cs typeface="Arial"/>
              </a:rPr>
              <a:t>Percentage of Survey Responses</a:t>
            </a:r>
          </a:p>
        </c:rich>
      </c:tx>
      <c:layout>
        <c:manualLayout>
          <c:xMode val="edge"/>
          <c:yMode val="edge"/>
          <c:x val="0.29642090545138755"/>
          <c:y val="3.274563221430284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675653090539676"/>
          <c:y val="0.23425721507155112"/>
          <c:w val="0.62192461672064714"/>
          <c:h val="0.70780943478608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E87A4"/>
            </a:solidFill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'Graphs-Freq x Background '!$B$63:$B$66</c:f>
              <c:strCache>
                <c:ptCount val="4"/>
                <c:pt idx="0">
                  <c:v>1.  Less than 1 year</c:v>
                </c:pt>
                <c:pt idx="1">
                  <c:v>2.  1-3 years</c:v>
                </c:pt>
                <c:pt idx="2">
                  <c:v>3.  4-10 years</c:v>
                </c:pt>
                <c:pt idx="3">
                  <c:v>4.  More than 10 years</c:v>
                </c:pt>
              </c:strCache>
            </c:strRef>
          </c:cat>
          <c:val>
            <c:numRef>
              <c:f>'Graphs-Freq x Background '!$C$63:$C$66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31211864"/>
        <c:axId val="431214608"/>
      </c:barChart>
      <c:catAx>
        <c:axId val="431211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21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21460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431211864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808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808000"/>
                </a:solidFill>
                <a:latin typeface="Arial"/>
                <a:cs typeface="Arial"/>
              </a:rPr>
              <a:t>Approximate number of appeals participated in over career as attorney</a:t>
            </a:r>
            <a:endParaRPr lang="en-US" sz="1200" b="1" i="0" u="none" strike="noStrike" baseline="0">
              <a:solidFill>
                <a:srgbClr val="9933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5E87A4"/>
                </a:solidFill>
                <a:latin typeface="Arial"/>
                <a:cs typeface="Arial"/>
              </a:rPr>
              <a:t>Percentage of Survey Responses</a:t>
            </a:r>
          </a:p>
        </c:rich>
      </c:tx>
      <c:layout>
        <c:manualLayout>
          <c:xMode val="edge"/>
          <c:yMode val="edge"/>
          <c:x val="0.1886703271616986"/>
          <c:y val="3.266328276810218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72086118674778"/>
          <c:y val="0.23115577889447236"/>
          <c:w val="0.59776568924891393"/>
          <c:h val="0.71105527638190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E87A4"/>
            </a:solidFill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'Graphs-Freq x Background '!$B$91:$B$95</c:f>
              <c:strCache>
                <c:ptCount val="5"/>
                <c:pt idx="0">
                  <c:v>1.  1-10</c:v>
                </c:pt>
                <c:pt idx="1">
                  <c:v>2.  11-25</c:v>
                </c:pt>
                <c:pt idx="2">
                  <c:v>3.  26-50</c:v>
                </c:pt>
                <c:pt idx="3">
                  <c:v>4.  51-100</c:v>
                </c:pt>
                <c:pt idx="4">
                  <c:v>5.  101+</c:v>
                </c:pt>
              </c:strCache>
            </c:strRef>
          </c:cat>
          <c:val>
            <c:numRef>
              <c:f>'Graphs-Freq x Background '!$C$91:$C$95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431214216"/>
        <c:axId val="431213040"/>
      </c:barChart>
      <c:catAx>
        <c:axId val="4312142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21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21304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431214216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808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808000"/>
                </a:solidFill>
                <a:latin typeface="Arial"/>
                <a:cs typeface="Arial"/>
              </a:rPr>
              <a:t>Approximate number of appeals participated in during [the measurement period]</a:t>
            </a:r>
            <a:endParaRPr lang="en-US" sz="1200" b="1" i="0" u="none" strike="noStrike" baseline="0">
              <a:solidFill>
                <a:srgbClr val="9933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5E87A4"/>
                </a:solidFill>
                <a:latin typeface="Arial"/>
                <a:cs typeface="Arial"/>
              </a:rPr>
              <a:t>Percentage of Survey Responses</a:t>
            </a:r>
          </a:p>
        </c:rich>
      </c:tx>
      <c:layout>
        <c:manualLayout>
          <c:xMode val="edge"/>
          <c:yMode val="edge"/>
          <c:x val="0.11442472427064908"/>
          <c:y val="3.9335655263884356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675653090539676"/>
          <c:y val="0.23425721507155112"/>
          <c:w val="0.62192461672064714"/>
          <c:h val="0.70780943478608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E87A4"/>
            </a:solidFill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'Graphs-Freq x Background '!$B$123:$B$126</c:f>
              <c:strCache>
                <c:ptCount val="4"/>
                <c:pt idx="0">
                  <c:v>1.  1-5</c:v>
                </c:pt>
                <c:pt idx="1">
                  <c:v>2.  6-10</c:v>
                </c:pt>
                <c:pt idx="2">
                  <c:v>3.  11-20</c:v>
                </c:pt>
                <c:pt idx="3">
                  <c:v>4. 20+</c:v>
                </c:pt>
              </c:strCache>
            </c:strRef>
          </c:cat>
          <c:val>
            <c:numRef>
              <c:f>'Graphs-Freq x Background '!$C$123:$C$126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31211080"/>
        <c:axId val="432879480"/>
      </c:barChart>
      <c:catAx>
        <c:axId val="4312110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87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287948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431211080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808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95250</xdr:rowOff>
    </xdr:from>
    <xdr:to>
      <xdr:col>40</xdr:col>
      <xdr:colOff>0</xdr:colOff>
      <xdr:row>12</xdr:row>
      <xdr:rowOff>123825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923925" y="752475"/>
          <a:ext cx="18259425" cy="150495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190500</xdr:colOff>
      <xdr:row>5</xdr:row>
      <xdr:rowOff>180975</xdr:rowOff>
    </xdr:from>
    <xdr:to>
      <xdr:col>0</xdr:col>
      <xdr:colOff>714375</xdr:colOff>
      <xdr:row>19</xdr:row>
      <xdr:rowOff>104775</xdr:rowOff>
    </xdr:to>
    <xdr:pic>
      <xdr:nvPicPr>
        <xdr:cNvPr id="2056" name="Picture 8" descr="CourToolsGra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81075"/>
          <a:ext cx="523875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78</xdr:row>
      <xdr:rowOff>104775</xdr:rowOff>
    </xdr:from>
    <xdr:to>
      <xdr:col>40</xdr:col>
      <xdr:colOff>0</xdr:colOff>
      <xdr:row>83</xdr:row>
      <xdr:rowOff>9525</xdr:rowOff>
    </xdr:to>
    <xdr:sp macro="" textlink="">
      <xdr:nvSpPr>
        <xdr:cNvPr id="2057" name="AutoShape 9"/>
        <xdr:cNvSpPr>
          <a:spLocks noChangeArrowheads="1"/>
        </xdr:cNvSpPr>
      </xdr:nvSpPr>
      <xdr:spPr bwMode="auto">
        <a:xfrm>
          <a:off x="952500" y="10429875"/>
          <a:ext cx="18230850" cy="85725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396874</xdr:colOff>
      <xdr:row>0</xdr:row>
      <xdr:rowOff>88900</xdr:rowOff>
    </xdr:from>
    <xdr:to>
      <xdr:col>19</xdr:col>
      <xdr:colOff>4838700</xdr:colOff>
      <xdr:row>41</xdr:row>
      <xdr:rowOff>12700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384175</xdr:colOff>
      <xdr:row>41</xdr:row>
      <xdr:rowOff>114300</xdr:rowOff>
    </xdr:from>
    <xdr:to>
      <xdr:col>19</xdr:col>
      <xdr:colOff>4889500</xdr:colOff>
      <xdr:row>78</xdr:row>
      <xdr:rowOff>114300</xdr:rowOff>
    </xdr:to>
    <xdr:graphicFrame macro="">
      <xdr:nvGraphicFramePr>
        <xdr:cNvPr id="410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220196</xdr:colOff>
      <xdr:row>16</xdr:row>
      <xdr:rowOff>56029</xdr:rowOff>
    </xdr:from>
    <xdr:to>
      <xdr:col>15</xdr:col>
      <xdr:colOff>280147</xdr:colOff>
      <xdr:row>27</xdr:row>
      <xdr:rowOff>144555</xdr:rowOff>
    </xdr:to>
    <xdr:graphicFrame macro="">
      <xdr:nvGraphicFramePr>
        <xdr:cNvPr id="61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191621</xdr:colOff>
      <xdr:row>29</xdr:row>
      <xdr:rowOff>93571</xdr:rowOff>
    </xdr:from>
    <xdr:to>
      <xdr:col>15</xdr:col>
      <xdr:colOff>246530</xdr:colOff>
      <xdr:row>57</xdr:row>
      <xdr:rowOff>89648</xdr:rowOff>
    </xdr:to>
    <xdr:graphicFrame macro="">
      <xdr:nvGraphicFramePr>
        <xdr:cNvPr id="61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201707</xdr:colOff>
      <xdr:row>0</xdr:row>
      <xdr:rowOff>77321</xdr:rowOff>
    </xdr:from>
    <xdr:to>
      <xdr:col>15</xdr:col>
      <xdr:colOff>220757</xdr:colOff>
      <xdr:row>14</xdr:row>
      <xdr:rowOff>112060</xdr:rowOff>
    </xdr:to>
    <xdr:graphicFrame macro="">
      <xdr:nvGraphicFramePr>
        <xdr:cNvPr id="61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168649</xdr:colOff>
      <xdr:row>59</xdr:row>
      <xdr:rowOff>134469</xdr:rowOff>
    </xdr:from>
    <xdr:to>
      <xdr:col>15</xdr:col>
      <xdr:colOff>212912</xdr:colOff>
      <xdr:row>85</xdr:row>
      <xdr:rowOff>135030</xdr:rowOff>
    </xdr:to>
    <xdr:graphicFrame macro="">
      <xdr:nvGraphicFramePr>
        <xdr:cNvPr id="61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172012</xdr:colOff>
      <xdr:row>87</xdr:row>
      <xdr:rowOff>116541</xdr:rowOff>
    </xdr:from>
    <xdr:to>
      <xdr:col>15</xdr:col>
      <xdr:colOff>210112</xdr:colOff>
      <xdr:row>114</xdr:row>
      <xdr:rowOff>47064</xdr:rowOff>
    </xdr:to>
    <xdr:graphicFrame macro="">
      <xdr:nvGraphicFramePr>
        <xdr:cNvPr id="615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123264</xdr:colOff>
      <xdr:row>117</xdr:row>
      <xdr:rowOff>67235</xdr:rowOff>
    </xdr:from>
    <xdr:to>
      <xdr:col>15</xdr:col>
      <xdr:colOff>167527</xdr:colOff>
      <xdr:row>143</xdr:row>
      <xdr:rowOff>133911</xdr:rowOff>
    </xdr:to>
    <xdr:graphicFrame macro="">
      <xdr:nvGraphicFramePr>
        <xdr:cNvPr id="1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W1486"/>
  <sheetViews>
    <sheetView showGridLines="0" tabSelected="1" zoomScale="70" zoomScaleNormal="100" zoomScaleSheetLayoutView="83" workbookViewId="0">
      <pane xSplit="9" ySplit="16" topLeftCell="J17" activePane="bottomRight" state="frozen"/>
      <selection pane="topRight" activeCell="J1" sqref="J1"/>
      <selection pane="bottomLeft" activeCell="A17" sqref="A17"/>
      <selection pane="bottomRight" activeCell="A4" sqref="A4"/>
    </sheetView>
  </sheetViews>
  <sheetFormatPr defaultRowHeight="11.25" x14ac:dyDescent="0.2"/>
  <cols>
    <col min="1" max="1" width="16.1640625" style="3" customWidth="1"/>
    <col min="2" max="2" width="5.33203125" style="3" customWidth="1"/>
    <col min="3" max="3" width="9.1640625" style="2" customWidth="1"/>
    <col min="4" max="4" width="1.6640625" style="1" customWidth="1"/>
    <col min="5" max="5" width="82" style="1" customWidth="1"/>
    <col min="6" max="6" width="1.5" style="1" customWidth="1"/>
    <col min="7" max="7" width="10.6640625" style="1" customWidth="1"/>
    <col min="8" max="8" width="1.5" style="1" customWidth="1"/>
    <col min="9" max="9" width="13.1640625" style="1" customWidth="1"/>
    <col min="10" max="10" width="1.33203125" style="1" customWidth="1"/>
    <col min="11" max="11" width="12.6640625" style="1" customWidth="1"/>
    <col min="12" max="12" width="1.33203125" style="1" customWidth="1"/>
    <col min="13" max="13" width="12.6640625" style="1" customWidth="1"/>
    <col min="14" max="14" width="1" style="1" customWidth="1"/>
    <col min="15" max="15" width="1.1640625" style="1" customWidth="1"/>
    <col min="16" max="16" width="6.33203125" style="2" customWidth="1"/>
    <col min="17" max="19" width="6.5" style="2" customWidth="1"/>
    <col min="20" max="20" width="8.5" style="2" customWidth="1"/>
    <col min="21" max="35" width="6.5" style="2" customWidth="1"/>
    <col min="36" max="40" width="6.5" style="1" customWidth="1"/>
    <col min="41" max="16384" width="9.33203125" style="1"/>
  </cols>
  <sheetData>
    <row r="1" spans="1:40" s="5" customFormat="1" ht="30" customHeight="1" x14ac:dyDescent="0.2">
      <c r="A1" s="15" t="s">
        <v>3</v>
      </c>
      <c r="B1" s="15"/>
      <c r="C1" s="84" t="s">
        <v>27</v>
      </c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40" s="5" customFormat="1" ht="3" customHeight="1" x14ac:dyDescent="0.35">
      <c r="A2" s="16"/>
      <c r="B2" s="16"/>
      <c r="C2" s="17"/>
      <c r="D2" s="1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40" s="5" customFormat="1" ht="3" customHeight="1" x14ac:dyDescent="0.2">
      <c r="A3" s="19"/>
      <c r="B3" s="19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1:40" s="5" customFormat="1" ht="15.75" customHeight="1" x14ac:dyDescent="0.2">
      <c r="A4" s="20"/>
      <c r="B4" s="20"/>
      <c r="C4" s="21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s="3" customFormat="1" x14ac:dyDescent="0.2">
      <c r="A5" s="22"/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</row>
    <row r="6" spans="1:40" s="3" customFormat="1" ht="15" customHeight="1" x14ac:dyDescent="0.2">
      <c r="A6" s="22"/>
      <c r="B6" s="22"/>
      <c r="C6" s="24" t="s">
        <v>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2"/>
      <c r="AK6" s="22"/>
      <c r="AL6" s="22"/>
      <c r="AM6" s="22"/>
      <c r="AN6" s="22"/>
    </row>
    <row r="7" spans="1:40" s="3" customFormat="1" ht="15" customHeight="1" x14ac:dyDescent="0.2">
      <c r="A7" s="22"/>
      <c r="B7" s="22"/>
      <c r="C7" s="25" t="s">
        <v>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2"/>
      <c r="AK7" s="22"/>
      <c r="AL7" s="22"/>
      <c r="AM7" s="22"/>
      <c r="AN7" s="22"/>
    </row>
    <row r="8" spans="1:40" s="3" customFormat="1" ht="15" customHeight="1" x14ac:dyDescent="0.2">
      <c r="A8" s="22"/>
      <c r="B8" s="22"/>
      <c r="C8" s="25" t="s">
        <v>20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2"/>
      <c r="AK8" s="22"/>
      <c r="AL8" s="22"/>
      <c r="AM8" s="22"/>
      <c r="AN8" s="22"/>
    </row>
    <row r="9" spans="1:40" s="3" customFormat="1" ht="15" customHeight="1" x14ac:dyDescent="0.2">
      <c r="A9" s="22"/>
      <c r="B9" s="22"/>
      <c r="C9" s="25" t="s">
        <v>28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2"/>
      <c r="AK9" s="22"/>
      <c r="AL9" s="22"/>
      <c r="AM9" s="22"/>
      <c r="AN9" s="22"/>
    </row>
    <row r="10" spans="1:40" s="3" customFormat="1" ht="15" customHeight="1" x14ac:dyDescent="0.2">
      <c r="A10" s="22"/>
      <c r="B10" s="22"/>
      <c r="C10" s="25" t="s">
        <v>21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2"/>
      <c r="AK10" s="22"/>
      <c r="AL10" s="22"/>
      <c r="AM10" s="22"/>
      <c r="AN10" s="22"/>
    </row>
    <row r="11" spans="1:40" s="3" customFormat="1" ht="15" customHeight="1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2"/>
      <c r="AK11" s="22"/>
      <c r="AL11" s="22"/>
      <c r="AM11" s="22"/>
      <c r="AN11" s="22"/>
    </row>
    <row r="12" spans="1:40" s="3" customFormat="1" ht="1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2"/>
      <c r="AK12" s="22"/>
      <c r="AL12" s="22"/>
      <c r="AM12" s="22"/>
      <c r="AN12" s="22"/>
    </row>
    <row r="13" spans="1:40" s="3" customFormat="1" ht="15" customHeight="1" x14ac:dyDescent="0.25">
      <c r="A13" s="22"/>
      <c r="B13" s="22"/>
      <c r="C13" s="23"/>
      <c r="D13" s="22"/>
      <c r="E13" s="26"/>
      <c r="F13" s="26"/>
      <c r="G13" s="26"/>
      <c r="H13" s="26"/>
      <c r="I13" s="26"/>
      <c r="J13" s="26"/>
      <c r="K13" s="26"/>
      <c r="L13" s="26"/>
      <c r="M13" s="22"/>
      <c r="N13" s="22"/>
      <c r="O13" s="22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2"/>
      <c r="AK13" s="22"/>
      <c r="AL13" s="22"/>
      <c r="AM13" s="22"/>
      <c r="AN13" s="22"/>
    </row>
    <row r="14" spans="1:40" s="3" customFormat="1" ht="15" customHeight="1" x14ac:dyDescent="0.2">
      <c r="A14" s="22"/>
      <c r="B14" s="22"/>
      <c r="C14" s="27"/>
      <c r="D14" s="14"/>
      <c r="E14" s="14"/>
      <c r="F14" s="14"/>
      <c r="G14" s="14"/>
      <c r="H14" s="14"/>
      <c r="I14" s="14"/>
      <c r="J14" s="14"/>
      <c r="K14" s="28" t="s">
        <v>22</v>
      </c>
      <c r="L14" s="14"/>
      <c r="M14" s="28"/>
      <c r="N14" s="28"/>
      <c r="O14" s="28"/>
      <c r="P14" s="29" t="s">
        <v>67</v>
      </c>
      <c r="Q14" s="29"/>
      <c r="R14" s="22"/>
      <c r="S14" s="22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14"/>
      <c r="AK14" s="14"/>
      <c r="AL14" s="14"/>
      <c r="AM14" s="14"/>
      <c r="AN14" s="14"/>
    </row>
    <row r="15" spans="1:40" s="3" customFormat="1" ht="15" customHeight="1" x14ac:dyDescent="0.2">
      <c r="A15" s="22"/>
      <c r="B15" s="22"/>
      <c r="C15" s="27"/>
      <c r="D15" s="14"/>
      <c r="E15" s="14"/>
      <c r="F15" s="14"/>
      <c r="G15" s="14"/>
      <c r="H15" s="14"/>
      <c r="I15" s="14"/>
      <c r="J15" s="14"/>
      <c r="K15" s="28" t="s">
        <v>26</v>
      </c>
      <c r="L15" s="14"/>
      <c r="M15" s="28" t="s">
        <v>24</v>
      </c>
      <c r="N15" s="28"/>
      <c r="O15" s="28"/>
      <c r="P15" s="29"/>
      <c r="Q15" s="29"/>
      <c r="R15" s="29"/>
      <c r="S15" s="22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14"/>
      <c r="AK15" s="14"/>
      <c r="AL15" s="14"/>
      <c r="AM15" s="14"/>
      <c r="AN15" s="14"/>
    </row>
    <row r="16" spans="1:40" s="3" customFormat="1" ht="15" customHeight="1" thickBot="1" x14ac:dyDescent="0.25">
      <c r="A16" s="22"/>
      <c r="B16" s="89" t="s">
        <v>0</v>
      </c>
      <c r="C16" s="90"/>
      <c r="D16" s="30"/>
      <c r="E16" s="31" t="s">
        <v>18</v>
      </c>
      <c r="F16" s="32"/>
      <c r="G16" s="32"/>
      <c r="H16" s="32"/>
      <c r="I16" s="56"/>
      <c r="J16" s="30"/>
      <c r="K16" s="31" t="s">
        <v>0</v>
      </c>
      <c r="L16" s="30"/>
      <c r="M16" s="33" t="s">
        <v>23</v>
      </c>
      <c r="N16" s="34"/>
      <c r="O16" s="34"/>
      <c r="P16" s="35">
        <v>1</v>
      </c>
      <c r="Q16" s="35">
        <v>2</v>
      </c>
      <c r="R16" s="35">
        <v>3</v>
      </c>
      <c r="S16" s="35">
        <v>4</v>
      </c>
      <c r="T16" s="35">
        <v>5</v>
      </c>
      <c r="U16" s="35">
        <v>6</v>
      </c>
      <c r="V16" s="35">
        <v>7</v>
      </c>
      <c r="W16" s="35">
        <v>8</v>
      </c>
      <c r="X16" s="35">
        <v>9</v>
      </c>
      <c r="Y16" s="36">
        <v>10</v>
      </c>
      <c r="Z16" s="36">
        <v>11</v>
      </c>
      <c r="AA16" s="36">
        <v>12</v>
      </c>
      <c r="AB16" s="36">
        <v>13</v>
      </c>
      <c r="AC16" s="36">
        <v>14</v>
      </c>
      <c r="AD16" s="36">
        <v>15</v>
      </c>
      <c r="AE16" s="36">
        <v>16</v>
      </c>
      <c r="AF16" s="36">
        <v>17</v>
      </c>
      <c r="AG16" s="36">
        <v>18</v>
      </c>
      <c r="AH16" s="36">
        <v>19</v>
      </c>
      <c r="AI16" s="36">
        <v>20</v>
      </c>
      <c r="AJ16" s="36">
        <v>21</v>
      </c>
      <c r="AK16" s="36">
        <v>22</v>
      </c>
      <c r="AL16" s="36">
        <v>23</v>
      </c>
      <c r="AM16" s="36">
        <v>24</v>
      </c>
      <c r="AN16" s="36">
        <v>25</v>
      </c>
    </row>
    <row r="17" spans="1:101" s="3" customFormat="1" ht="15" customHeight="1" thickTop="1" x14ac:dyDescent="0.2">
      <c r="A17" s="22"/>
      <c r="B17" s="91"/>
      <c r="C17" s="92"/>
      <c r="D17" s="39"/>
      <c r="E17" s="14"/>
      <c r="F17" s="14"/>
      <c r="G17" s="14"/>
      <c r="H17" s="14"/>
      <c r="I17" s="14"/>
      <c r="J17" s="14"/>
      <c r="K17" s="58"/>
      <c r="L17" s="58"/>
      <c r="M17" s="57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</row>
    <row r="18" spans="1:101" s="3" customFormat="1" ht="15" customHeight="1" thickBot="1" x14ac:dyDescent="0.25">
      <c r="A18" s="22"/>
      <c r="B18" s="94">
        <v>1</v>
      </c>
      <c r="C18" s="95"/>
      <c r="D18" s="39"/>
      <c r="E18" s="14" t="s">
        <v>30</v>
      </c>
      <c r="F18" s="14"/>
      <c r="G18" s="14"/>
      <c r="H18" s="14"/>
      <c r="I18" s="41"/>
      <c r="J18" s="14"/>
      <c r="K18" s="48">
        <f>COUNT(P18:AN18)</f>
        <v>0</v>
      </c>
      <c r="L18" s="14"/>
      <c r="M18" s="51" t="str">
        <f t="shared" ref="M18:M28" si="0">IF(SUM(P18:AN18)=0,"",AVERAGE(P18:AN18))</f>
        <v/>
      </c>
      <c r="N18" s="44"/>
      <c r="O18" s="44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</row>
    <row r="19" spans="1:101" s="3" customFormat="1" ht="15" customHeight="1" thickBot="1" x14ac:dyDescent="0.25">
      <c r="A19" s="22"/>
      <c r="B19" s="91">
        <v>2</v>
      </c>
      <c r="C19" s="92"/>
      <c r="D19" s="39"/>
      <c r="E19" s="14" t="s">
        <v>31</v>
      </c>
      <c r="F19" s="14"/>
      <c r="G19" s="14"/>
      <c r="H19" s="14"/>
      <c r="I19" s="14"/>
      <c r="J19" s="14"/>
      <c r="K19" s="42">
        <f t="shared" ref="K19:K28" si="1">COUNT(P19:AN19)</f>
        <v>0</v>
      </c>
      <c r="L19" s="14"/>
      <c r="M19" s="43" t="str">
        <f t="shared" si="0"/>
        <v/>
      </c>
      <c r="N19" s="44"/>
      <c r="O19" s="44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</row>
    <row r="20" spans="1:101" s="3" customFormat="1" ht="15" customHeight="1" thickBot="1" x14ac:dyDescent="0.25">
      <c r="A20" s="22"/>
      <c r="B20" s="91">
        <v>3</v>
      </c>
      <c r="C20" s="92"/>
      <c r="D20" s="39"/>
      <c r="E20" s="14" t="s">
        <v>32</v>
      </c>
      <c r="F20" s="14"/>
      <c r="G20" s="14"/>
      <c r="H20" s="14"/>
      <c r="I20" s="14"/>
      <c r="J20" s="14"/>
      <c r="K20" s="42">
        <f t="shared" si="1"/>
        <v>0</v>
      </c>
      <c r="L20" s="14"/>
      <c r="M20" s="43" t="str">
        <f t="shared" si="0"/>
        <v/>
      </c>
      <c r="N20" s="44"/>
      <c r="O20" s="44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</row>
    <row r="21" spans="1:101" s="3" customFormat="1" ht="15" customHeight="1" thickBot="1" x14ac:dyDescent="0.25">
      <c r="A21" s="22"/>
      <c r="B21" s="91">
        <v>4</v>
      </c>
      <c r="C21" s="92"/>
      <c r="D21" s="39"/>
      <c r="E21" s="14" t="s">
        <v>33</v>
      </c>
      <c r="F21" s="14"/>
      <c r="G21" s="14"/>
      <c r="H21" s="14"/>
      <c r="I21" s="14"/>
      <c r="J21" s="14"/>
      <c r="K21" s="42">
        <f t="shared" si="1"/>
        <v>0</v>
      </c>
      <c r="L21" s="14"/>
      <c r="M21" s="43" t="str">
        <f t="shared" si="0"/>
        <v/>
      </c>
      <c r="N21" s="44"/>
      <c r="O21" s="44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</row>
    <row r="22" spans="1:101" s="3" customFormat="1" ht="15" customHeight="1" thickBot="1" x14ac:dyDescent="0.25">
      <c r="A22" s="22"/>
      <c r="B22" s="91">
        <v>5</v>
      </c>
      <c r="C22" s="92"/>
      <c r="D22" s="39"/>
      <c r="E22" s="14" t="s">
        <v>34</v>
      </c>
      <c r="F22" s="14"/>
      <c r="G22" s="14"/>
      <c r="H22" s="14"/>
      <c r="I22" s="14"/>
      <c r="J22" s="14"/>
      <c r="K22" s="42">
        <f t="shared" si="1"/>
        <v>0</v>
      </c>
      <c r="L22" s="14"/>
      <c r="M22" s="43" t="str">
        <f t="shared" si="0"/>
        <v/>
      </c>
      <c r="N22" s="44"/>
      <c r="O22" s="44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</row>
    <row r="23" spans="1:101" s="3" customFormat="1" ht="15" customHeight="1" thickBot="1" x14ac:dyDescent="0.25">
      <c r="A23" s="22"/>
      <c r="B23" s="91">
        <v>6</v>
      </c>
      <c r="C23" s="92"/>
      <c r="D23" s="39"/>
      <c r="E23" s="14" t="s">
        <v>35</v>
      </c>
      <c r="F23" s="14"/>
      <c r="G23" s="14"/>
      <c r="H23" s="14"/>
      <c r="I23" s="14"/>
      <c r="J23" s="14"/>
      <c r="K23" s="42">
        <f t="shared" si="1"/>
        <v>0</v>
      </c>
      <c r="L23" s="14"/>
      <c r="M23" s="43" t="str">
        <f t="shared" si="0"/>
        <v/>
      </c>
      <c r="N23" s="44"/>
      <c r="O23" s="44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</row>
    <row r="24" spans="1:101" s="3" customFormat="1" ht="15" customHeight="1" x14ac:dyDescent="0.2">
      <c r="A24" s="22"/>
      <c r="B24" s="75"/>
      <c r="C24" s="76"/>
      <c r="D24" s="39"/>
      <c r="E24" s="14" t="s">
        <v>36</v>
      </c>
      <c r="F24" s="14"/>
      <c r="G24" s="14"/>
      <c r="H24" s="14"/>
      <c r="I24" s="14"/>
      <c r="J24" s="14"/>
      <c r="K24" s="80"/>
      <c r="L24" s="58"/>
      <c r="M24" s="47"/>
      <c r="N24" s="44"/>
      <c r="O24" s="44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</row>
    <row r="25" spans="1:101" s="3" customFormat="1" ht="15" customHeight="1" thickBot="1" x14ac:dyDescent="0.25">
      <c r="A25" s="22"/>
      <c r="B25" s="91">
        <v>7</v>
      </c>
      <c r="C25" s="92"/>
      <c r="D25" s="39"/>
      <c r="E25" s="14" t="s">
        <v>37</v>
      </c>
      <c r="F25" s="14"/>
      <c r="G25" s="14"/>
      <c r="H25" s="14"/>
      <c r="I25" s="14"/>
      <c r="J25" s="14"/>
      <c r="K25" s="48">
        <f t="shared" si="1"/>
        <v>0</v>
      </c>
      <c r="L25" s="14"/>
      <c r="M25" s="51" t="str">
        <f t="shared" si="0"/>
        <v/>
      </c>
      <c r="N25" s="44"/>
      <c r="O25" s="44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</row>
    <row r="26" spans="1:101" s="3" customFormat="1" ht="15" customHeight="1" thickBot="1" x14ac:dyDescent="0.25">
      <c r="A26" s="22"/>
      <c r="B26" s="91">
        <v>8</v>
      </c>
      <c r="C26" s="92"/>
      <c r="D26" s="39"/>
      <c r="E26" s="14" t="s">
        <v>38</v>
      </c>
      <c r="F26" s="14"/>
      <c r="G26" s="14"/>
      <c r="H26" s="14"/>
      <c r="I26" s="14"/>
      <c r="J26" s="14"/>
      <c r="K26" s="42">
        <f t="shared" si="1"/>
        <v>0</v>
      </c>
      <c r="L26" s="14"/>
      <c r="M26" s="43" t="str">
        <f t="shared" si="0"/>
        <v/>
      </c>
      <c r="N26" s="44"/>
      <c r="O26" s="44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3" customFormat="1" ht="15" customHeight="1" thickBot="1" x14ac:dyDescent="0.25">
      <c r="A27" s="22"/>
      <c r="B27" s="91">
        <v>9</v>
      </c>
      <c r="C27" s="92"/>
      <c r="D27" s="39"/>
      <c r="E27" s="14" t="s">
        <v>39</v>
      </c>
      <c r="F27" s="14"/>
      <c r="G27" s="14"/>
      <c r="H27" s="14"/>
      <c r="I27" s="14"/>
      <c r="J27" s="14"/>
      <c r="K27" s="42">
        <f t="shared" si="1"/>
        <v>0</v>
      </c>
      <c r="L27" s="14"/>
      <c r="M27" s="43" t="str">
        <f t="shared" si="0"/>
        <v/>
      </c>
      <c r="N27" s="44"/>
      <c r="O27" s="44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</row>
    <row r="28" spans="1:101" s="3" customFormat="1" ht="15" customHeight="1" thickBot="1" x14ac:dyDescent="0.25">
      <c r="A28" s="22"/>
      <c r="B28" s="91">
        <v>10</v>
      </c>
      <c r="C28" s="92"/>
      <c r="D28" s="39"/>
      <c r="E28" s="14" t="s">
        <v>40</v>
      </c>
      <c r="F28" s="14"/>
      <c r="G28" s="14"/>
      <c r="H28" s="14"/>
      <c r="I28" s="14"/>
      <c r="J28" s="14"/>
      <c r="K28" s="42">
        <f t="shared" si="1"/>
        <v>0</v>
      </c>
      <c r="L28" s="14"/>
      <c r="M28" s="43" t="str">
        <f t="shared" si="0"/>
        <v/>
      </c>
      <c r="N28" s="44"/>
      <c r="O28" s="44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</row>
    <row r="29" spans="1:101" s="3" customFormat="1" ht="15" customHeight="1" thickBot="1" x14ac:dyDescent="0.25">
      <c r="A29" s="22"/>
      <c r="B29" s="91">
        <v>11</v>
      </c>
      <c r="C29" s="92"/>
      <c r="D29" s="39"/>
      <c r="E29" s="14" t="s">
        <v>41</v>
      </c>
      <c r="F29" s="14"/>
      <c r="G29" s="14"/>
      <c r="H29" s="14"/>
      <c r="I29" s="14"/>
      <c r="J29" s="14"/>
      <c r="K29" s="42">
        <f>COUNT(P29:AN29)</f>
        <v>0</v>
      </c>
      <c r="L29" s="14"/>
      <c r="M29" s="43" t="str">
        <f>IF(SUM(P29:AN29)=0,"",AVERAGE(P29:AN29))</f>
        <v/>
      </c>
      <c r="N29" s="44"/>
      <c r="O29" s="44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</row>
    <row r="30" spans="1:101" s="3" customFormat="1" ht="15" customHeight="1" thickBot="1" x14ac:dyDescent="0.25">
      <c r="A30" s="22"/>
      <c r="B30" s="91">
        <v>12</v>
      </c>
      <c r="C30" s="92"/>
      <c r="D30" s="39"/>
      <c r="E30" s="14" t="s">
        <v>42</v>
      </c>
      <c r="F30" s="14"/>
      <c r="G30" s="14"/>
      <c r="H30" s="14"/>
      <c r="I30" s="14"/>
      <c r="J30" s="14"/>
      <c r="K30" s="42">
        <f>COUNT(P30:AN30)</f>
        <v>0</v>
      </c>
      <c r="L30" s="14"/>
      <c r="M30" s="43" t="str">
        <f>IF(SUM(P30:AN30)=0,"",AVERAGE(P30:AN30))</f>
        <v/>
      </c>
      <c r="N30" s="44"/>
      <c r="O30" s="44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</row>
    <row r="31" spans="1:101" s="3" customFormat="1" ht="15" customHeight="1" thickBot="1" x14ac:dyDescent="0.25">
      <c r="A31" s="22"/>
      <c r="B31" s="91">
        <v>13</v>
      </c>
      <c r="C31" s="92"/>
      <c r="D31" s="39"/>
      <c r="E31" s="14" t="s">
        <v>43</v>
      </c>
      <c r="F31" s="14"/>
      <c r="G31" s="14"/>
      <c r="H31" s="14"/>
      <c r="I31" s="14"/>
      <c r="J31" s="14"/>
      <c r="K31" s="42">
        <f>COUNT(P31:AN31)</f>
        <v>0</v>
      </c>
      <c r="L31" s="14"/>
      <c r="M31" s="43" t="str">
        <f>IF(SUM(P31:AN31)=0,"",AVERAGE(P31:AN31))</f>
        <v/>
      </c>
      <c r="N31" s="44"/>
      <c r="O31" s="44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</row>
    <row r="32" spans="1:101" s="3" customFormat="1" ht="15" customHeight="1" x14ac:dyDescent="0.2">
      <c r="A32" s="22"/>
      <c r="B32" s="37"/>
      <c r="C32" s="38"/>
      <c r="D32" s="39"/>
      <c r="E32" s="14"/>
      <c r="F32" s="14"/>
      <c r="G32" s="14"/>
      <c r="H32" s="14"/>
      <c r="I32" s="14"/>
      <c r="J32" s="14"/>
      <c r="K32" s="14"/>
      <c r="L32" s="14"/>
      <c r="M32" s="44"/>
      <c r="N32" s="44"/>
      <c r="O32" s="44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</row>
    <row r="33" spans="1:101" s="3" customFormat="1" ht="15" customHeight="1" thickBot="1" x14ac:dyDescent="0.25">
      <c r="A33" s="22"/>
      <c r="B33" s="37"/>
      <c r="C33" s="38"/>
      <c r="D33" s="39"/>
      <c r="E33" s="30" t="s">
        <v>29</v>
      </c>
      <c r="F33" s="30"/>
      <c r="G33" s="30"/>
      <c r="H33" s="30"/>
      <c r="I33" s="30"/>
      <c r="J33" s="14"/>
      <c r="K33" s="55"/>
      <c r="L33" s="14"/>
      <c r="M33" s="45" t="e">
        <f>AVERAGE(M18:M31)</f>
        <v>#DIV/0!</v>
      </c>
      <c r="N33" s="44"/>
      <c r="O33" s="44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</row>
    <row r="34" spans="1:101" s="3" customFormat="1" ht="15" customHeight="1" thickTop="1" thickBot="1" x14ac:dyDescent="0.25">
      <c r="A34" s="22"/>
      <c r="B34" s="37"/>
      <c r="C34" s="38"/>
      <c r="D34" s="39"/>
      <c r="E34" s="30" t="s">
        <v>68</v>
      </c>
      <c r="F34" s="30"/>
      <c r="G34" s="30"/>
      <c r="H34" s="30"/>
      <c r="I34" s="30"/>
      <c r="J34" s="14"/>
      <c r="K34" s="14"/>
      <c r="L34" s="14"/>
      <c r="M34" s="46" t="e">
        <f>AVERAGE(M18:M31)*20</f>
        <v>#DIV/0!</v>
      </c>
      <c r="N34" s="44"/>
      <c r="O34" s="44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</row>
    <row r="35" spans="1:101" s="3" customFormat="1" ht="15" customHeight="1" thickTop="1" x14ac:dyDescent="0.2">
      <c r="A35" s="22"/>
      <c r="B35" s="91"/>
      <c r="C35" s="92"/>
      <c r="D35" s="39"/>
      <c r="E35" s="14"/>
      <c r="F35" s="14"/>
      <c r="G35" s="14"/>
      <c r="H35" s="14"/>
      <c r="I35" s="14"/>
      <c r="J35" s="14"/>
      <c r="K35" s="14"/>
      <c r="L35" s="14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</row>
    <row r="36" spans="1:101" s="3" customFormat="1" ht="15" customHeight="1" x14ac:dyDescent="0.2">
      <c r="A36" s="22"/>
      <c r="B36" s="40" t="s">
        <v>4</v>
      </c>
      <c r="C36" s="38"/>
      <c r="D36" s="39"/>
      <c r="E36" s="14"/>
      <c r="F36" s="14"/>
      <c r="G36" s="14"/>
      <c r="H36" s="14"/>
      <c r="I36" s="14"/>
      <c r="J36" s="14"/>
      <c r="K36" s="14"/>
      <c r="L36" s="14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</row>
    <row r="37" spans="1:101" s="3" customFormat="1" ht="15" customHeight="1" x14ac:dyDescent="0.2">
      <c r="A37" s="22"/>
      <c r="B37" s="77"/>
      <c r="C37" s="76"/>
      <c r="D37" s="39"/>
      <c r="E37" s="14"/>
      <c r="F37" s="14"/>
      <c r="G37" s="14"/>
      <c r="H37" s="14"/>
      <c r="I37" s="14"/>
      <c r="J37" s="14"/>
      <c r="K37" s="14"/>
      <c r="L37" s="14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</row>
    <row r="38" spans="1:101" s="3" customFormat="1" ht="15" customHeight="1" thickBot="1" x14ac:dyDescent="0.25">
      <c r="A38" s="22"/>
      <c r="B38" s="93"/>
      <c r="C38" s="93"/>
      <c r="D38" s="39"/>
      <c r="E38" s="14" t="s">
        <v>44</v>
      </c>
      <c r="F38" s="14"/>
      <c r="G38" s="14"/>
      <c r="H38" s="14"/>
      <c r="I38" s="56"/>
      <c r="J38" s="14"/>
      <c r="K38" s="48">
        <f>COUNT(P38:AN38)</f>
        <v>0</v>
      </c>
      <c r="L38" s="14"/>
      <c r="M38" s="28"/>
      <c r="N38" s="28"/>
      <c r="O38" s="22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101" s="3" customFormat="1" ht="15" hidden="1" customHeight="1" thickBot="1" x14ac:dyDescent="0.25">
      <c r="A39" s="22"/>
      <c r="B39" s="93"/>
      <c r="C39" s="93"/>
      <c r="D39" s="39"/>
      <c r="E39" s="49" t="s">
        <v>63</v>
      </c>
      <c r="F39" s="49"/>
      <c r="G39" s="49"/>
      <c r="H39" s="49"/>
      <c r="I39" s="41" t="str">
        <f>IF(SUM(P39:AN39)=0,"",COUNTIF($P$38:$AN$38,"1")/COUNT($P$38:$AN$38))</f>
        <v/>
      </c>
      <c r="J39" s="14"/>
      <c r="K39" s="42">
        <f>COUNT(P39:AN39)</f>
        <v>0</v>
      </c>
      <c r="L39" s="14"/>
      <c r="M39" s="43" t="str">
        <f>IF(SUM(P39:AN39)=0,"",AVERAGE(P39:AN39))</f>
        <v/>
      </c>
      <c r="N39" s="44"/>
      <c r="O39" s="44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 t="str">
        <f t="shared" ref="Z39:AN39" si="2">IF(SUM(Z$18:Z$31)=0,"",IF(Z$38=1,AVERAGE(Z$18:Z$31),""))</f>
        <v/>
      </c>
      <c r="AA39" s="50" t="str">
        <f t="shared" si="2"/>
        <v/>
      </c>
      <c r="AB39" s="50" t="str">
        <f t="shared" si="2"/>
        <v/>
      </c>
      <c r="AC39" s="50" t="str">
        <f t="shared" si="2"/>
        <v/>
      </c>
      <c r="AD39" s="50" t="str">
        <f t="shared" si="2"/>
        <v/>
      </c>
      <c r="AE39" s="50" t="str">
        <f t="shared" si="2"/>
        <v/>
      </c>
      <c r="AF39" s="50" t="str">
        <f t="shared" si="2"/>
        <v/>
      </c>
      <c r="AG39" s="50" t="str">
        <f t="shared" si="2"/>
        <v/>
      </c>
      <c r="AH39" s="50" t="str">
        <f t="shared" si="2"/>
        <v/>
      </c>
      <c r="AI39" s="50" t="str">
        <f t="shared" si="2"/>
        <v/>
      </c>
      <c r="AJ39" s="50" t="str">
        <f t="shared" si="2"/>
        <v/>
      </c>
      <c r="AK39" s="50" t="str">
        <f t="shared" si="2"/>
        <v/>
      </c>
      <c r="AL39" s="50" t="str">
        <f t="shared" si="2"/>
        <v/>
      </c>
      <c r="AM39" s="50" t="str">
        <f t="shared" si="2"/>
        <v/>
      </c>
      <c r="AN39" s="50" t="str">
        <f t="shared" si="2"/>
        <v/>
      </c>
    </row>
    <row r="40" spans="1:101" s="3" customFormat="1" ht="15" hidden="1" customHeight="1" thickBot="1" x14ac:dyDescent="0.25">
      <c r="A40" s="22"/>
      <c r="B40" s="93"/>
      <c r="C40" s="93"/>
      <c r="D40" s="39"/>
      <c r="E40" s="49" t="s">
        <v>64</v>
      </c>
      <c r="F40" s="49"/>
      <c r="G40" s="49"/>
      <c r="H40" s="49"/>
      <c r="I40" s="41" t="str">
        <f>IF(SUM(P40:AN40)=0,"",COUNTIF($P$38:$AN$38,"2")/COUNT($P$38:$AN$38))</f>
        <v/>
      </c>
      <c r="J40" s="14"/>
      <c r="K40" s="42">
        <f>COUNT(P40:AN40)</f>
        <v>0</v>
      </c>
      <c r="L40" s="14"/>
      <c r="M40" s="43" t="str">
        <f>IF(SUM(P40:AN40)=0,"",AVERAGE(P40:AN40))</f>
        <v/>
      </c>
      <c r="N40" s="44"/>
      <c r="O40" s="44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 t="str">
        <f t="shared" ref="Z40:AN40" si="3">IF(SUM(Z$18:Z$31)=0,"",IF(Z$38=2,AVERAGE(Z$18:Z$31),""))</f>
        <v/>
      </c>
      <c r="AA40" s="50" t="str">
        <f t="shared" si="3"/>
        <v/>
      </c>
      <c r="AB40" s="50" t="str">
        <f t="shared" si="3"/>
        <v/>
      </c>
      <c r="AC40" s="50" t="str">
        <f t="shared" si="3"/>
        <v/>
      </c>
      <c r="AD40" s="50" t="str">
        <f t="shared" si="3"/>
        <v/>
      </c>
      <c r="AE40" s="50" t="str">
        <f t="shared" si="3"/>
        <v/>
      </c>
      <c r="AF40" s="50" t="str">
        <f t="shared" si="3"/>
        <v/>
      </c>
      <c r="AG40" s="50" t="str">
        <f t="shared" si="3"/>
        <v/>
      </c>
      <c r="AH40" s="50" t="str">
        <f t="shared" si="3"/>
        <v/>
      </c>
      <c r="AI40" s="50" t="str">
        <f t="shared" si="3"/>
        <v/>
      </c>
      <c r="AJ40" s="50" t="str">
        <f t="shared" si="3"/>
        <v/>
      </c>
      <c r="AK40" s="50" t="str">
        <f t="shared" si="3"/>
        <v/>
      </c>
      <c r="AL40" s="50" t="str">
        <f t="shared" si="3"/>
        <v/>
      </c>
      <c r="AM40" s="50" t="str">
        <f t="shared" si="3"/>
        <v/>
      </c>
      <c r="AN40" s="50" t="str">
        <f t="shared" si="3"/>
        <v/>
      </c>
    </row>
    <row r="41" spans="1:101" s="3" customFormat="1" ht="15" customHeight="1" x14ac:dyDescent="0.2">
      <c r="A41" s="22"/>
      <c r="B41" s="93"/>
      <c r="C41" s="93"/>
      <c r="D41" s="39"/>
      <c r="E41" s="49"/>
      <c r="F41" s="49"/>
      <c r="G41" s="49"/>
      <c r="H41" s="49"/>
      <c r="I41" s="41"/>
      <c r="J41" s="14"/>
      <c r="K41" s="80"/>
      <c r="L41" s="14"/>
      <c r="M41" s="44"/>
      <c r="N41" s="44"/>
      <c r="O41" s="44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1:101" s="3" customFormat="1" ht="15" customHeight="1" thickBot="1" x14ac:dyDescent="0.25">
      <c r="A42" s="22"/>
      <c r="B42" s="93"/>
      <c r="C42" s="93"/>
      <c r="D42" s="39"/>
      <c r="E42" s="14" t="s">
        <v>5</v>
      </c>
      <c r="F42" s="14"/>
      <c r="G42" s="14"/>
      <c r="H42" s="14"/>
      <c r="I42" s="56"/>
      <c r="J42" s="14"/>
      <c r="K42" s="48">
        <f>COUNT(P42:AN42)</f>
        <v>0</v>
      </c>
      <c r="L42" s="14"/>
      <c r="M42" s="28"/>
      <c r="N42" s="28"/>
      <c r="O42" s="22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1:101" s="3" customFormat="1" ht="15" hidden="1" customHeight="1" thickBot="1" x14ac:dyDescent="0.25">
      <c r="A43" s="22"/>
      <c r="B43" s="93"/>
      <c r="C43" s="93"/>
      <c r="D43" s="39"/>
      <c r="E43" s="49" t="s">
        <v>7</v>
      </c>
      <c r="F43" s="49"/>
      <c r="G43" s="49"/>
      <c r="H43" s="49"/>
      <c r="I43" s="41" t="str">
        <f>IF(SUM(P43:AN43)=0,"",COUNTIF($P$42:$AN$42,"1")/COUNT($P$42:$AN$42))</f>
        <v/>
      </c>
      <c r="J43" s="14"/>
      <c r="K43" s="42">
        <f>COUNT(P43:AN43)</f>
        <v>0</v>
      </c>
      <c r="L43" s="14"/>
      <c r="M43" s="43" t="str">
        <f>IF(SUM(P43:AN43)=0,"",AVERAGE(P43:AN43))</f>
        <v/>
      </c>
      <c r="N43" s="44"/>
      <c r="O43" s="44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 t="str">
        <f t="shared" ref="Z43:AN43" si="4">IF(SUM(Z$18:Z$31)=0,"",IF(Z$42=1,AVERAGE(Z$18:Z$31),""))</f>
        <v/>
      </c>
      <c r="AA43" s="50" t="str">
        <f t="shared" si="4"/>
        <v/>
      </c>
      <c r="AB43" s="50" t="str">
        <f t="shared" si="4"/>
        <v/>
      </c>
      <c r="AC43" s="50" t="str">
        <f t="shared" si="4"/>
        <v/>
      </c>
      <c r="AD43" s="50" t="str">
        <f t="shared" si="4"/>
        <v/>
      </c>
      <c r="AE43" s="50" t="str">
        <f t="shared" si="4"/>
        <v/>
      </c>
      <c r="AF43" s="50" t="str">
        <f t="shared" si="4"/>
        <v/>
      </c>
      <c r="AG43" s="50" t="str">
        <f t="shared" si="4"/>
        <v/>
      </c>
      <c r="AH43" s="50" t="str">
        <f t="shared" si="4"/>
        <v/>
      </c>
      <c r="AI43" s="50" t="str">
        <f t="shared" si="4"/>
        <v/>
      </c>
      <c r="AJ43" s="50" t="str">
        <f t="shared" si="4"/>
        <v/>
      </c>
      <c r="AK43" s="50" t="str">
        <f t="shared" si="4"/>
        <v/>
      </c>
      <c r="AL43" s="50" t="str">
        <f t="shared" si="4"/>
        <v/>
      </c>
      <c r="AM43" s="50" t="str">
        <f t="shared" si="4"/>
        <v/>
      </c>
      <c r="AN43" s="50" t="str">
        <f t="shared" si="4"/>
        <v/>
      </c>
    </row>
    <row r="44" spans="1:101" s="3" customFormat="1" ht="15" hidden="1" customHeight="1" thickBot="1" x14ac:dyDescent="0.25">
      <c r="A44" s="22"/>
      <c r="B44" s="93"/>
      <c r="C44" s="93"/>
      <c r="D44" s="39"/>
      <c r="E44" s="49" t="s">
        <v>8</v>
      </c>
      <c r="F44" s="49"/>
      <c r="G44" s="49"/>
      <c r="H44" s="49"/>
      <c r="I44" s="41" t="str">
        <f>IF(SUM(P44:AN44)=0,"",COUNTIF($P$42:$AN$42,"2")/COUNT($P$42:$AN$42))</f>
        <v/>
      </c>
      <c r="J44" s="14"/>
      <c r="K44" s="42">
        <f>COUNT(P44:AN44)</f>
        <v>0</v>
      </c>
      <c r="L44" s="14"/>
      <c r="M44" s="43" t="str">
        <f>IF(SUM(P44:AN44)=0,"",AVERAGE(P44:AN44))</f>
        <v/>
      </c>
      <c r="N44" s="44"/>
      <c r="O44" s="44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 t="str">
        <f t="shared" ref="Z44:AN44" si="5">IF(SUM(Z$18:Z$31)=0,"",IF(Z$42=2,AVERAGE(Z$18:Z$31),""))</f>
        <v/>
      </c>
      <c r="AA44" s="50" t="str">
        <f t="shared" si="5"/>
        <v/>
      </c>
      <c r="AB44" s="50" t="str">
        <f t="shared" si="5"/>
        <v/>
      </c>
      <c r="AC44" s="50" t="str">
        <f t="shared" si="5"/>
        <v/>
      </c>
      <c r="AD44" s="50" t="str">
        <f t="shared" si="5"/>
        <v/>
      </c>
      <c r="AE44" s="50" t="str">
        <f t="shared" si="5"/>
        <v/>
      </c>
      <c r="AF44" s="50" t="str">
        <f t="shared" si="5"/>
        <v/>
      </c>
      <c r="AG44" s="50" t="str">
        <f t="shared" si="5"/>
        <v/>
      </c>
      <c r="AH44" s="50" t="str">
        <f t="shared" si="5"/>
        <v/>
      </c>
      <c r="AI44" s="50" t="str">
        <f t="shared" si="5"/>
        <v/>
      </c>
      <c r="AJ44" s="50" t="str">
        <f t="shared" si="5"/>
        <v/>
      </c>
      <c r="AK44" s="50" t="str">
        <f t="shared" si="5"/>
        <v/>
      </c>
      <c r="AL44" s="50" t="str">
        <f t="shared" si="5"/>
        <v/>
      </c>
      <c r="AM44" s="50" t="str">
        <f t="shared" si="5"/>
        <v/>
      </c>
      <c r="AN44" s="50" t="str">
        <f t="shared" si="5"/>
        <v/>
      </c>
    </row>
    <row r="45" spans="1:101" s="3" customFormat="1" ht="15" customHeight="1" x14ac:dyDescent="0.2">
      <c r="A45" s="22"/>
      <c r="B45" s="93"/>
      <c r="C45" s="93"/>
      <c r="D45" s="39"/>
      <c r="E45" s="49"/>
      <c r="F45" s="49"/>
      <c r="G45" s="49"/>
      <c r="H45" s="49"/>
      <c r="I45" s="52"/>
      <c r="J45" s="14"/>
      <c r="K45" s="14"/>
      <c r="L45" s="14"/>
      <c r="M45" s="52"/>
      <c r="N45" s="52"/>
      <c r="O45" s="52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</row>
    <row r="46" spans="1:101" s="3" customFormat="1" ht="15" customHeight="1" thickBot="1" x14ac:dyDescent="0.25">
      <c r="A46" s="22"/>
      <c r="B46" s="93"/>
      <c r="C46" s="93"/>
      <c r="D46" s="39"/>
      <c r="E46" s="14" t="s">
        <v>6</v>
      </c>
      <c r="F46" s="14"/>
      <c r="G46" s="14"/>
      <c r="H46" s="14"/>
      <c r="I46" s="56"/>
      <c r="J46" s="14"/>
      <c r="K46" s="48">
        <f t="shared" ref="K46:K54" si="6">COUNT(P46:AN46)</f>
        <v>0</v>
      </c>
      <c r="L46" s="14"/>
      <c r="M46" s="28"/>
      <c r="N46" s="28"/>
      <c r="O46" s="22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</row>
    <row r="47" spans="1:101" s="3" customFormat="1" ht="15" hidden="1" customHeight="1" thickBot="1" x14ac:dyDescent="0.25">
      <c r="A47" s="22"/>
      <c r="B47" s="93"/>
      <c r="C47" s="93"/>
      <c r="D47" s="39"/>
      <c r="E47" s="49" t="s">
        <v>9</v>
      </c>
      <c r="F47" s="49"/>
      <c r="G47" s="49"/>
      <c r="H47" s="49"/>
      <c r="I47" s="41" t="str">
        <f t="shared" ref="I47" si="7">IF(SUM(P47:AN47)=0,"",COUNTIF($P$46:$AN$46,"1")/COUNT($P$46:$AN$46))</f>
        <v/>
      </c>
      <c r="J47" s="14"/>
      <c r="K47" s="42">
        <f t="shared" si="6"/>
        <v>0</v>
      </c>
      <c r="L47" s="14"/>
      <c r="M47" s="43" t="str">
        <f t="shared" ref="M47:M54" si="8">IF(SUM(P47:AN47)=0,"",AVERAGE(P47:AN47))</f>
        <v/>
      </c>
      <c r="N47" s="44"/>
      <c r="O47" s="44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 t="str">
        <f t="shared" ref="Z47:AN47" si="9">IF(SUM(Z$18:Z$31)=0,"",IF(Z$46=1,AVERAGE(Z$18:Z$31),""))</f>
        <v/>
      </c>
      <c r="AA47" s="50" t="str">
        <f t="shared" si="9"/>
        <v/>
      </c>
      <c r="AB47" s="50" t="str">
        <f t="shared" si="9"/>
        <v/>
      </c>
      <c r="AC47" s="50" t="str">
        <f t="shared" si="9"/>
        <v/>
      </c>
      <c r="AD47" s="50" t="str">
        <f t="shared" si="9"/>
        <v/>
      </c>
      <c r="AE47" s="50" t="str">
        <f t="shared" si="9"/>
        <v/>
      </c>
      <c r="AF47" s="50" t="str">
        <f t="shared" si="9"/>
        <v/>
      </c>
      <c r="AG47" s="50" t="str">
        <f t="shared" si="9"/>
        <v/>
      </c>
      <c r="AH47" s="50" t="str">
        <f t="shared" si="9"/>
        <v/>
      </c>
      <c r="AI47" s="50" t="str">
        <f t="shared" si="9"/>
        <v/>
      </c>
      <c r="AJ47" s="50" t="str">
        <f t="shared" si="9"/>
        <v/>
      </c>
      <c r="AK47" s="50" t="str">
        <f t="shared" si="9"/>
        <v/>
      </c>
      <c r="AL47" s="50" t="str">
        <f t="shared" si="9"/>
        <v/>
      </c>
      <c r="AM47" s="50" t="str">
        <f t="shared" si="9"/>
        <v/>
      </c>
      <c r="AN47" s="50" t="str">
        <f t="shared" si="9"/>
        <v/>
      </c>
    </row>
    <row r="48" spans="1:101" s="3" customFormat="1" ht="15" hidden="1" customHeight="1" thickBot="1" x14ac:dyDescent="0.25">
      <c r="A48" s="22"/>
      <c r="B48" s="93"/>
      <c r="C48" s="93"/>
      <c r="D48" s="39"/>
      <c r="E48" s="49" t="s">
        <v>10</v>
      </c>
      <c r="F48" s="49"/>
      <c r="G48" s="49"/>
      <c r="H48" s="49"/>
      <c r="I48" s="41" t="str">
        <f>IF(SUM(P48:AN48)=0,"",COUNTIF($P$46:$AN$46,"2")/COUNT($P$46:$AN$46))</f>
        <v/>
      </c>
      <c r="J48" s="14"/>
      <c r="K48" s="42">
        <f t="shared" si="6"/>
        <v>0</v>
      </c>
      <c r="L48" s="14"/>
      <c r="M48" s="43" t="str">
        <f t="shared" si="8"/>
        <v/>
      </c>
      <c r="N48" s="44"/>
      <c r="O48" s="44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 t="str">
        <f t="shared" ref="Z48:AN48" si="10">IF(SUM(Z$18:Z$31)=0,"",IF(Z$46=2,AVERAGE(Z$18:Z$31),""))</f>
        <v/>
      </c>
      <c r="AA48" s="50" t="str">
        <f t="shared" si="10"/>
        <v/>
      </c>
      <c r="AB48" s="50" t="str">
        <f t="shared" si="10"/>
        <v/>
      </c>
      <c r="AC48" s="50" t="str">
        <f t="shared" si="10"/>
        <v/>
      </c>
      <c r="AD48" s="50" t="str">
        <f t="shared" si="10"/>
        <v/>
      </c>
      <c r="AE48" s="50" t="str">
        <f t="shared" si="10"/>
        <v/>
      </c>
      <c r="AF48" s="50" t="str">
        <f t="shared" si="10"/>
        <v/>
      </c>
      <c r="AG48" s="50" t="str">
        <f t="shared" si="10"/>
        <v/>
      </c>
      <c r="AH48" s="50" t="str">
        <f t="shared" si="10"/>
        <v/>
      </c>
      <c r="AI48" s="50" t="str">
        <f t="shared" si="10"/>
        <v/>
      </c>
      <c r="AJ48" s="50" t="str">
        <f t="shared" si="10"/>
        <v/>
      </c>
      <c r="AK48" s="50" t="str">
        <f t="shared" si="10"/>
        <v/>
      </c>
      <c r="AL48" s="50" t="str">
        <f t="shared" si="10"/>
        <v/>
      </c>
      <c r="AM48" s="50" t="str">
        <f t="shared" si="10"/>
        <v/>
      </c>
      <c r="AN48" s="50" t="str">
        <f t="shared" si="10"/>
        <v/>
      </c>
    </row>
    <row r="49" spans="1:101" s="3" customFormat="1" ht="15" hidden="1" customHeight="1" thickBot="1" x14ac:dyDescent="0.25">
      <c r="A49" s="22"/>
      <c r="B49" s="93"/>
      <c r="C49" s="93"/>
      <c r="D49" s="39"/>
      <c r="E49" s="49" t="s">
        <v>11</v>
      </c>
      <c r="F49" s="49"/>
      <c r="G49" s="49"/>
      <c r="H49" s="49"/>
      <c r="I49" s="41" t="str">
        <f>IF(SUM(P49:AN49)=0,"",COUNTIF($P$46:$AN$46,"3")/COUNT($P$46:$AN$46))</f>
        <v/>
      </c>
      <c r="J49" s="14"/>
      <c r="K49" s="42">
        <f t="shared" si="6"/>
        <v>0</v>
      </c>
      <c r="L49" s="14"/>
      <c r="M49" s="43" t="str">
        <f t="shared" si="8"/>
        <v/>
      </c>
      <c r="N49" s="44"/>
      <c r="O49" s="44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 t="str">
        <f t="shared" ref="Z49:AN49" si="11">IF(SUM(Z$18:Z$31)=0,"",IF(Z$46=3,AVERAGE(Z$18:Z$31),""))</f>
        <v/>
      </c>
      <c r="AA49" s="50" t="str">
        <f t="shared" si="11"/>
        <v/>
      </c>
      <c r="AB49" s="50" t="str">
        <f t="shared" si="11"/>
        <v/>
      </c>
      <c r="AC49" s="50" t="str">
        <f t="shared" si="11"/>
        <v/>
      </c>
      <c r="AD49" s="50" t="str">
        <f t="shared" si="11"/>
        <v/>
      </c>
      <c r="AE49" s="50" t="str">
        <f t="shared" si="11"/>
        <v/>
      </c>
      <c r="AF49" s="50" t="str">
        <f t="shared" si="11"/>
        <v/>
      </c>
      <c r="AG49" s="50" t="str">
        <f t="shared" si="11"/>
        <v/>
      </c>
      <c r="AH49" s="50" t="str">
        <f t="shared" si="11"/>
        <v/>
      </c>
      <c r="AI49" s="50" t="str">
        <f t="shared" si="11"/>
        <v/>
      </c>
      <c r="AJ49" s="50" t="str">
        <f t="shared" si="11"/>
        <v/>
      </c>
      <c r="AK49" s="50" t="str">
        <f t="shared" si="11"/>
        <v/>
      </c>
      <c r="AL49" s="50" t="str">
        <f t="shared" si="11"/>
        <v/>
      </c>
      <c r="AM49" s="50" t="str">
        <f t="shared" si="11"/>
        <v/>
      </c>
      <c r="AN49" s="50" t="str">
        <f t="shared" si="11"/>
        <v/>
      </c>
    </row>
    <row r="50" spans="1:101" s="3" customFormat="1" ht="15" hidden="1" customHeight="1" thickBot="1" x14ac:dyDescent="0.25">
      <c r="A50" s="22"/>
      <c r="B50" s="93"/>
      <c r="C50" s="93"/>
      <c r="D50" s="39"/>
      <c r="E50" s="49" t="s">
        <v>12</v>
      </c>
      <c r="F50" s="49"/>
      <c r="G50" s="49"/>
      <c r="H50" s="49"/>
      <c r="I50" s="41" t="str">
        <f>IF(SUM(P50:AN50)=0,"",COUNTIF($P$46:$AN$46,"4")/COUNT($P$46:$AN$46))</f>
        <v/>
      </c>
      <c r="J50" s="14"/>
      <c r="K50" s="42">
        <f t="shared" si="6"/>
        <v>0</v>
      </c>
      <c r="L50" s="14"/>
      <c r="M50" s="43" t="str">
        <f t="shared" si="8"/>
        <v/>
      </c>
      <c r="N50" s="44"/>
      <c r="O50" s="44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 t="str">
        <f t="shared" ref="Z50:AN50" si="12">IF(SUM(Z$18:Z$31)=0,"",IF(Z$46=4,AVERAGE(Z$18:Z$31),""))</f>
        <v/>
      </c>
      <c r="AA50" s="50" t="str">
        <f t="shared" si="12"/>
        <v/>
      </c>
      <c r="AB50" s="50" t="str">
        <f t="shared" si="12"/>
        <v/>
      </c>
      <c r="AC50" s="50" t="str">
        <f t="shared" si="12"/>
        <v/>
      </c>
      <c r="AD50" s="50" t="str">
        <f t="shared" si="12"/>
        <v/>
      </c>
      <c r="AE50" s="50" t="str">
        <f t="shared" si="12"/>
        <v/>
      </c>
      <c r="AF50" s="50" t="str">
        <f t="shared" si="12"/>
        <v/>
      </c>
      <c r="AG50" s="50" t="str">
        <f t="shared" si="12"/>
        <v/>
      </c>
      <c r="AH50" s="50" t="str">
        <f t="shared" si="12"/>
        <v/>
      </c>
      <c r="AI50" s="50" t="str">
        <f t="shared" si="12"/>
        <v/>
      </c>
      <c r="AJ50" s="50" t="str">
        <f t="shared" si="12"/>
        <v/>
      </c>
      <c r="AK50" s="50" t="str">
        <f t="shared" si="12"/>
        <v/>
      </c>
      <c r="AL50" s="50" t="str">
        <f t="shared" si="12"/>
        <v/>
      </c>
      <c r="AM50" s="50" t="str">
        <f t="shared" si="12"/>
        <v/>
      </c>
      <c r="AN50" s="50" t="str">
        <f t="shared" si="12"/>
        <v/>
      </c>
    </row>
    <row r="51" spans="1:101" s="3" customFormat="1" ht="15" hidden="1" customHeight="1" thickBot="1" x14ac:dyDescent="0.25">
      <c r="A51" s="22"/>
      <c r="B51" s="93"/>
      <c r="C51" s="93"/>
      <c r="D51" s="39"/>
      <c r="E51" s="49" t="s">
        <v>13</v>
      </c>
      <c r="F51" s="49"/>
      <c r="G51" s="49"/>
      <c r="H51" s="49"/>
      <c r="I51" s="41" t="str">
        <f>IF(SUM(P51:AN51)=0,"",COUNTIF($P$46:$AN$46,"5")/COUNT($P$46:$AN$46))</f>
        <v/>
      </c>
      <c r="J51" s="14"/>
      <c r="K51" s="42">
        <f t="shared" si="6"/>
        <v>0</v>
      </c>
      <c r="L51" s="14"/>
      <c r="M51" s="43" t="str">
        <f t="shared" si="8"/>
        <v/>
      </c>
      <c r="N51" s="44"/>
      <c r="O51" s="44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 t="str">
        <f t="shared" ref="Z51:AN51" si="13">IF(SUM(Z$18:Z$31)=0,"",IF(Z$46=5,AVERAGE(Z$18:Z$31),""))</f>
        <v/>
      </c>
      <c r="AA51" s="50" t="str">
        <f t="shared" si="13"/>
        <v/>
      </c>
      <c r="AB51" s="50" t="str">
        <f t="shared" si="13"/>
        <v/>
      </c>
      <c r="AC51" s="50" t="str">
        <f t="shared" si="13"/>
        <v/>
      </c>
      <c r="AD51" s="50" t="str">
        <f t="shared" si="13"/>
        <v/>
      </c>
      <c r="AE51" s="50" t="str">
        <f t="shared" si="13"/>
        <v/>
      </c>
      <c r="AF51" s="50" t="str">
        <f t="shared" si="13"/>
        <v/>
      </c>
      <c r="AG51" s="50" t="str">
        <f t="shared" si="13"/>
        <v/>
      </c>
      <c r="AH51" s="50" t="str">
        <f t="shared" si="13"/>
        <v/>
      </c>
      <c r="AI51" s="50" t="str">
        <f t="shared" si="13"/>
        <v/>
      </c>
      <c r="AJ51" s="50" t="str">
        <f t="shared" si="13"/>
        <v/>
      </c>
      <c r="AK51" s="50" t="str">
        <f t="shared" si="13"/>
        <v/>
      </c>
      <c r="AL51" s="50" t="str">
        <f t="shared" si="13"/>
        <v/>
      </c>
      <c r="AM51" s="50" t="str">
        <f t="shared" si="13"/>
        <v/>
      </c>
      <c r="AN51" s="50" t="str">
        <f t="shared" si="13"/>
        <v/>
      </c>
    </row>
    <row r="52" spans="1:101" s="3" customFormat="1" ht="15" hidden="1" customHeight="1" thickBot="1" x14ac:dyDescent="0.25">
      <c r="A52" s="22"/>
      <c r="B52" s="93"/>
      <c r="C52" s="93"/>
      <c r="D52" s="39"/>
      <c r="E52" s="49" t="s">
        <v>14</v>
      </c>
      <c r="F52" s="49"/>
      <c r="G52" s="49"/>
      <c r="H52" s="49"/>
      <c r="I52" s="41" t="str">
        <f>IF(SUM(P52:AN52)=0,"",COUNTIF($P$46:$AN$46,"6")/COUNT($P$46:$AN$46))</f>
        <v/>
      </c>
      <c r="J52" s="14"/>
      <c r="K52" s="42">
        <f t="shared" si="6"/>
        <v>0</v>
      </c>
      <c r="L52" s="14"/>
      <c r="M52" s="43" t="str">
        <f t="shared" si="8"/>
        <v/>
      </c>
      <c r="N52" s="44"/>
      <c r="O52" s="44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 t="str">
        <f t="shared" ref="Z52:AN52" si="14">IF(SUM(Z$18:Z$31)=0,"",IF(Z$46=6,AVERAGE(Z$18:Z$31),""))</f>
        <v/>
      </c>
      <c r="AA52" s="50" t="str">
        <f t="shared" si="14"/>
        <v/>
      </c>
      <c r="AB52" s="50" t="str">
        <f t="shared" si="14"/>
        <v/>
      </c>
      <c r="AC52" s="50" t="str">
        <f t="shared" si="14"/>
        <v/>
      </c>
      <c r="AD52" s="50" t="str">
        <f t="shared" si="14"/>
        <v/>
      </c>
      <c r="AE52" s="50" t="str">
        <f t="shared" si="14"/>
        <v/>
      </c>
      <c r="AF52" s="50" t="str">
        <f t="shared" si="14"/>
        <v/>
      </c>
      <c r="AG52" s="50" t="str">
        <f t="shared" si="14"/>
        <v/>
      </c>
      <c r="AH52" s="50" t="str">
        <f t="shared" si="14"/>
        <v/>
      </c>
      <c r="AI52" s="50" t="str">
        <f t="shared" si="14"/>
        <v/>
      </c>
      <c r="AJ52" s="50" t="str">
        <f t="shared" si="14"/>
        <v/>
      </c>
      <c r="AK52" s="50" t="str">
        <f t="shared" si="14"/>
        <v/>
      </c>
      <c r="AL52" s="50" t="str">
        <f t="shared" si="14"/>
        <v/>
      </c>
      <c r="AM52" s="50" t="str">
        <f t="shared" si="14"/>
        <v/>
      </c>
      <c r="AN52" s="50" t="str">
        <f t="shared" si="14"/>
        <v/>
      </c>
    </row>
    <row r="53" spans="1:101" s="3" customFormat="1" ht="15" hidden="1" customHeight="1" thickBot="1" x14ac:dyDescent="0.25">
      <c r="A53" s="22"/>
      <c r="B53" s="93"/>
      <c r="C53" s="93"/>
      <c r="D53" s="39"/>
      <c r="E53" s="49" t="s">
        <v>15</v>
      </c>
      <c r="F53" s="49"/>
      <c r="G53" s="49"/>
      <c r="H53" s="49"/>
      <c r="I53" s="41" t="str">
        <f>IF(SUM(P53:AN53)=0,"",COUNTIF($P$46:$AN$46,"7")/COUNT($P$46:$AN$46))</f>
        <v/>
      </c>
      <c r="J53" s="14"/>
      <c r="K53" s="42">
        <f t="shared" si="6"/>
        <v>0</v>
      </c>
      <c r="L53" s="14"/>
      <c r="M53" s="43" t="str">
        <f t="shared" si="8"/>
        <v/>
      </c>
      <c r="N53" s="44"/>
      <c r="O53" s="44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 t="str">
        <f t="shared" ref="Z53:AN53" si="15">IF(SUM(Z$18:Z$31)=0,"",IF(Z$46=7,AVERAGE(Z$18:Z$31),""))</f>
        <v/>
      </c>
      <c r="AA53" s="50" t="str">
        <f t="shared" si="15"/>
        <v/>
      </c>
      <c r="AB53" s="50" t="str">
        <f t="shared" si="15"/>
        <v/>
      </c>
      <c r="AC53" s="50" t="str">
        <f t="shared" si="15"/>
        <v/>
      </c>
      <c r="AD53" s="50" t="str">
        <f t="shared" si="15"/>
        <v/>
      </c>
      <c r="AE53" s="50" t="str">
        <f t="shared" si="15"/>
        <v/>
      </c>
      <c r="AF53" s="50" t="str">
        <f t="shared" si="15"/>
        <v/>
      </c>
      <c r="AG53" s="50" t="str">
        <f t="shared" si="15"/>
        <v/>
      </c>
      <c r="AH53" s="50" t="str">
        <f t="shared" si="15"/>
        <v/>
      </c>
      <c r="AI53" s="50" t="str">
        <f t="shared" si="15"/>
        <v/>
      </c>
      <c r="AJ53" s="50" t="str">
        <f t="shared" si="15"/>
        <v/>
      </c>
      <c r="AK53" s="50" t="str">
        <f t="shared" si="15"/>
        <v/>
      </c>
      <c r="AL53" s="50" t="str">
        <f t="shared" si="15"/>
        <v/>
      </c>
      <c r="AM53" s="50" t="str">
        <f t="shared" si="15"/>
        <v/>
      </c>
      <c r="AN53" s="50" t="str">
        <f t="shared" si="15"/>
        <v/>
      </c>
    </row>
    <row r="54" spans="1:101" s="3" customFormat="1" ht="15" hidden="1" customHeight="1" thickBot="1" x14ac:dyDescent="0.25">
      <c r="A54" s="22"/>
      <c r="B54" s="93"/>
      <c r="C54" s="93"/>
      <c r="D54" s="39"/>
      <c r="E54" s="49" t="s">
        <v>16</v>
      </c>
      <c r="F54" s="49"/>
      <c r="G54" s="49"/>
      <c r="H54" s="49"/>
      <c r="I54" s="41" t="str">
        <f>IF(SUM(P54:AN54)=0,"",COUNTIF($P$46:$AN$46,"8")/COUNT($P$46:$AN$46))</f>
        <v/>
      </c>
      <c r="J54" s="14"/>
      <c r="K54" s="42">
        <f t="shared" si="6"/>
        <v>0</v>
      </c>
      <c r="L54" s="14"/>
      <c r="M54" s="43" t="str">
        <f t="shared" si="8"/>
        <v/>
      </c>
      <c r="N54" s="44"/>
      <c r="O54" s="44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 t="str">
        <f t="shared" ref="Z54:AN54" si="16">IF(SUM(Z$18:Z$31)=0,"",IF(Z$46=8,AVERAGE(Z$18:Z$31),""))</f>
        <v/>
      </c>
      <c r="AA54" s="50" t="str">
        <f t="shared" si="16"/>
        <v/>
      </c>
      <c r="AB54" s="50" t="str">
        <f t="shared" si="16"/>
        <v/>
      </c>
      <c r="AC54" s="50" t="str">
        <f t="shared" si="16"/>
        <v/>
      </c>
      <c r="AD54" s="50" t="str">
        <f t="shared" si="16"/>
        <v/>
      </c>
      <c r="AE54" s="50" t="str">
        <f t="shared" si="16"/>
        <v/>
      </c>
      <c r="AF54" s="50" t="str">
        <f t="shared" si="16"/>
        <v/>
      </c>
      <c r="AG54" s="50" t="str">
        <f t="shared" si="16"/>
        <v/>
      </c>
      <c r="AH54" s="50" t="str">
        <f t="shared" si="16"/>
        <v/>
      </c>
      <c r="AI54" s="50" t="str">
        <f t="shared" si="16"/>
        <v/>
      </c>
      <c r="AJ54" s="50" t="str">
        <f t="shared" si="16"/>
        <v/>
      </c>
      <c r="AK54" s="50" t="str">
        <f t="shared" si="16"/>
        <v/>
      </c>
      <c r="AL54" s="50" t="str">
        <f t="shared" si="16"/>
        <v/>
      </c>
      <c r="AM54" s="50" t="str">
        <f t="shared" si="16"/>
        <v/>
      </c>
      <c r="AN54" s="50" t="str">
        <f t="shared" si="16"/>
        <v/>
      </c>
    </row>
    <row r="55" spans="1:101" s="3" customFormat="1" ht="15" customHeight="1" x14ac:dyDescent="0.2">
      <c r="A55" s="22"/>
      <c r="B55" s="93"/>
      <c r="C55" s="93"/>
      <c r="D55" s="39"/>
      <c r="E55" s="49"/>
      <c r="F55" s="49"/>
      <c r="G55" s="49"/>
      <c r="H55" s="49"/>
      <c r="I55" s="52"/>
      <c r="J55" s="14"/>
      <c r="K55" s="14"/>
      <c r="L55" s="14"/>
      <c r="M55" s="52"/>
      <c r="N55" s="52"/>
      <c r="O55" s="52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</row>
    <row r="56" spans="1:101" s="3" customFormat="1" ht="15" customHeight="1" thickBot="1" x14ac:dyDescent="0.25">
      <c r="A56" s="22"/>
      <c r="B56" s="93"/>
      <c r="C56" s="93"/>
      <c r="D56" s="39"/>
      <c r="E56" s="14" t="s">
        <v>45</v>
      </c>
      <c r="F56" s="14"/>
      <c r="G56" s="14"/>
      <c r="H56" s="14"/>
      <c r="I56" s="56"/>
      <c r="J56" s="14"/>
      <c r="K56" s="48">
        <f>COUNT(P56:AN56)</f>
        <v>0</v>
      </c>
      <c r="L56" s="14"/>
      <c r="M56" s="28"/>
      <c r="N56" s="28"/>
      <c r="O56" s="22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</row>
    <row r="57" spans="1:101" s="3" customFormat="1" ht="15" hidden="1" customHeight="1" thickBot="1" x14ac:dyDescent="0.25">
      <c r="A57" s="22"/>
      <c r="B57" s="93"/>
      <c r="C57" s="93"/>
      <c r="D57" s="39"/>
      <c r="E57" s="49" t="s">
        <v>46</v>
      </c>
      <c r="F57" s="49"/>
      <c r="G57" s="49"/>
      <c r="H57" s="49"/>
      <c r="I57" s="41" t="str">
        <f>IF(SUM(P57:AN57)=0,"",COUNTIF($P$56:$AN$56,"1")/COUNT($P$56:$AN$56))</f>
        <v/>
      </c>
      <c r="J57" s="14"/>
      <c r="K57" s="42">
        <f>COUNT(P57:AN57)</f>
        <v>0</v>
      </c>
      <c r="L57" s="14"/>
      <c r="M57" s="43" t="str">
        <f>IF(SUM(P57:AN57)=0,"",AVERAGE(P57:AN57))</f>
        <v/>
      </c>
      <c r="N57" s="44"/>
      <c r="O57" s="44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 t="str">
        <f t="shared" ref="Z57:AN57" si="17">IF(SUM(Z$18:Z$31)=0,"",IF(Z$56=1,AVERAGE(Z$18:Z$31),""))</f>
        <v/>
      </c>
      <c r="AA57" s="50" t="str">
        <f t="shared" si="17"/>
        <v/>
      </c>
      <c r="AB57" s="50" t="str">
        <f t="shared" si="17"/>
        <v/>
      </c>
      <c r="AC57" s="50" t="str">
        <f t="shared" si="17"/>
        <v/>
      </c>
      <c r="AD57" s="50" t="str">
        <f t="shared" si="17"/>
        <v/>
      </c>
      <c r="AE57" s="50" t="str">
        <f t="shared" si="17"/>
        <v/>
      </c>
      <c r="AF57" s="50" t="str">
        <f t="shared" si="17"/>
        <v/>
      </c>
      <c r="AG57" s="50" t="str">
        <f t="shared" si="17"/>
        <v/>
      </c>
      <c r="AH57" s="50" t="str">
        <f t="shared" si="17"/>
        <v/>
      </c>
      <c r="AI57" s="50" t="str">
        <f t="shared" si="17"/>
        <v/>
      </c>
      <c r="AJ57" s="50" t="str">
        <f t="shared" si="17"/>
        <v/>
      </c>
      <c r="AK57" s="50" t="str">
        <f t="shared" si="17"/>
        <v/>
      </c>
      <c r="AL57" s="50" t="str">
        <f t="shared" si="17"/>
        <v/>
      </c>
      <c r="AM57" s="50" t="str">
        <f t="shared" si="17"/>
        <v/>
      </c>
      <c r="AN57" s="50" t="str">
        <f t="shared" si="17"/>
        <v/>
      </c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</row>
    <row r="58" spans="1:101" s="3" customFormat="1" ht="15" hidden="1" customHeight="1" thickBot="1" x14ac:dyDescent="0.25">
      <c r="A58" s="22"/>
      <c r="B58" s="93"/>
      <c r="C58" s="93"/>
      <c r="D58" s="39"/>
      <c r="E58" s="49" t="s">
        <v>47</v>
      </c>
      <c r="F58" s="49"/>
      <c r="G58" s="49"/>
      <c r="H58" s="49"/>
      <c r="I58" s="41" t="str">
        <f>IF(SUM(P58:AN58)=0,"",COUNTIF($P$56:$AN$56,"2")/COUNT($P$56:$AN$56))</f>
        <v/>
      </c>
      <c r="J58" s="14"/>
      <c r="K58" s="42">
        <f>COUNT(P58:AN58)</f>
        <v>0</v>
      </c>
      <c r="L58" s="14"/>
      <c r="M58" s="43" t="str">
        <f>IF(SUM(P58:AN58)=0,"",AVERAGE(P58:AN58))</f>
        <v/>
      </c>
      <c r="N58" s="44"/>
      <c r="O58" s="44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 t="str">
        <f t="shared" ref="Z58:AN58" si="18">IF(SUM(Z$18:Z$31)=0,"",IF(Z$56=2,AVERAGE(Z$18:Z$31),""))</f>
        <v/>
      </c>
      <c r="AA58" s="50" t="str">
        <f t="shared" si="18"/>
        <v/>
      </c>
      <c r="AB58" s="50" t="str">
        <f t="shared" si="18"/>
        <v/>
      </c>
      <c r="AC58" s="50" t="str">
        <f t="shared" si="18"/>
        <v/>
      </c>
      <c r="AD58" s="50" t="str">
        <f t="shared" si="18"/>
        <v/>
      </c>
      <c r="AE58" s="50" t="str">
        <f t="shared" si="18"/>
        <v/>
      </c>
      <c r="AF58" s="50" t="str">
        <f t="shared" si="18"/>
        <v/>
      </c>
      <c r="AG58" s="50" t="str">
        <f t="shared" si="18"/>
        <v/>
      </c>
      <c r="AH58" s="50" t="str">
        <f t="shared" si="18"/>
        <v/>
      </c>
      <c r="AI58" s="50" t="str">
        <f t="shared" si="18"/>
        <v/>
      </c>
      <c r="AJ58" s="50" t="str">
        <f t="shared" si="18"/>
        <v/>
      </c>
      <c r="AK58" s="50" t="str">
        <f t="shared" si="18"/>
        <v/>
      </c>
      <c r="AL58" s="50" t="str">
        <f t="shared" si="18"/>
        <v/>
      </c>
      <c r="AM58" s="50" t="str">
        <f t="shared" si="18"/>
        <v/>
      </c>
      <c r="AN58" s="50" t="str">
        <f t="shared" si="18"/>
        <v/>
      </c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</row>
    <row r="59" spans="1:101" s="3" customFormat="1" ht="15" hidden="1" customHeight="1" thickBot="1" x14ac:dyDescent="0.25">
      <c r="A59" s="22"/>
      <c r="B59" s="93"/>
      <c r="C59" s="93"/>
      <c r="D59" s="39"/>
      <c r="E59" s="49" t="s">
        <v>48</v>
      </c>
      <c r="F59" s="49"/>
      <c r="G59" s="49"/>
      <c r="H59" s="49"/>
      <c r="I59" s="41" t="str">
        <f>IF(SUM(P59:AN59)=0,"",COUNTIF($P$56:$AN$56,"3")/COUNT($P$56:$AN$56))</f>
        <v/>
      </c>
      <c r="J59" s="14"/>
      <c r="K59" s="42">
        <f>COUNT(P59:AN59)</f>
        <v>0</v>
      </c>
      <c r="L59" s="14"/>
      <c r="M59" s="43" t="str">
        <f>IF(SUM(P59:AN59)=0,"",AVERAGE(P59:AN59))</f>
        <v/>
      </c>
      <c r="N59" s="44"/>
      <c r="O59" s="44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 t="str">
        <f t="shared" ref="Z59:AN59" si="19">IF(SUM(Z$18:Z$31)=0,"",IF(Z$56=3,AVERAGE(Z$18:Z$31),""))</f>
        <v/>
      </c>
      <c r="AA59" s="50" t="str">
        <f t="shared" si="19"/>
        <v/>
      </c>
      <c r="AB59" s="50" t="str">
        <f t="shared" si="19"/>
        <v/>
      </c>
      <c r="AC59" s="50" t="str">
        <f t="shared" si="19"/>
        <v/>
      </c>
      <c r="AD59" s="50" t="str">
        <f t="shared" si="19"/>
        <v/>
      </c>
      <c r="AE59" s="50" t="str">
        <f t="shared" si="19"/>
        <v/>
      </c>
      <c r="AF59" s="50" t="str">
        <f t="shared" si="19"/>
        <v/>
      </c>
      <c r="AG59" s="50" t="str">
        <f t="shared" si="19"/>
        <v/>
      </c>
      <c r="AH59" s="50" t="str">
        <f t="shared" si="19"/>
        <v/>
      </c>
      <c r="AI59" s="50" t="str">
        <f t="shared" si="19"/>
        <v/>
      </c>
      <c r="AJ59" s="50" t="str">
        <f t="shared" si="19"/>
        <v/>
      </c>
      <c r="AK59" s="50" t="str">
        <f t="shared" si="19"/>
        <v/>
      </c>
      <c r="AL59" s="50" t="str">
        <f t="shared" si="19"/>
        <v/>
      </c>
      <c r="AM59" s="50" t="str">
        <f t="shared" si="19"/>
        <v/>
      </c>
      <c r="AN59" s="50" t="str">
        <f t="shared" si="19"/>
        <v/>
      </c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</row>
    <row r="60" spans="1:101" s="3" customFormat="1" ht="15" hidden="1" customHeight="1" thickBot="1" x14ac:dyDescent="0.25">
      <c r="A60" s="22"/>
      <c r="B60" s="93"/>
      <c r="C60" s="93"/>
      <c r="D60" s="39"/>
      <c r="E60" s="49" t="s">
        <v>49</v>
      </c>
      <c r="F60" s="49"/>
      <c r="G60" s="49"/>
      <c r="H60" s="49"/>
      <c r="I60" s="41" t="str">
        <f>IF(SUM(P60:AN60)=0,"",COUNTIF($P$56:$AN$56,"4")/COUNT($P$56:$AN$56))</f>
        <v/>
      </c>
      <c r="J60" s="14"/>
      <c r="K60" s="42">
        <f>COUNT(P60:AN60)</f>
        <v>0</v>
      </c>
      <c r="L60" s="14"/>
      <c r="M60" s="43" t="str">
        <f>IF(SUM(P60:AN60)=0,"",AVERAGE(P60:AN60))</f>
        <v/>
      </c>
      <c r="N60" s="44"/>
      <c r="O60" s="44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 t="str">
        <f t="shared" ref="Z60:AN60" si="20">IF(SUM(Z$18:Z$31)=0,"",IF(Z$56=4,AVERAGE(Z$18:Z$31),""))</f>
        <v/>
      </c>
      <c r="AA60" s="50" t="str">
        <f t="shared" si="20"/>
        <v/>
      </c>
      <c r="AB60" s="50" t="str">
        <f t="shared" si="20"/>
        <v/>
      </c>
      <c r="AC60" s="50" t="str">
        <f t="shared" si="20"/>
        <v/>
      </c>
      <c r="AD60" s="50" t="str">
        <f t="shared" si="20"/>
        <v/>
      </c>
      <c r="AE60" s="50" t="str">
        <f t="shared" si="20"/>
        <v/>
      </c>
      <c r="AF60" s="50" t="str">
        <f t="shared" si="20"/>
        <v/>
      </c>
      <c r="AG60" s="50" t="str">
        <f t="shared" si="20"/>
        <v/>
      </c>
      <c r="AH60" s="50" t="str">
        <f t="shared" si="20"/>
        <v/>
      </c>
      <c r="AI60" s="50" t="str">
        <f t="shared" si="20"/>
        <v/>
      </c>
      <c r="AJ60" s="50" t="str">
        <f t="shared" si="20"/>
        <v/>
      </c>
      <c r="AK60" s="50" t="str">
        <f t="shared" si="20"/>
        <v/>
      </c>
      <c r="AL60" s="50" t="str">
        <f t="shared" si="20"/>
        <v/>
      </c>
      <c r="AM60" s="50" t="str">
        <f t="shared" si="20"/>
        <v/>
      </c>
      <c r="AN60" s="50" t="str">
        <f t="shared" si="20"/>
        <v/>
      </c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</row>
    <row r="61" spans="1:101" s="3" customFormat="1" ht="15" customHeight="1" x14ac:dyDescent="0.2">
      <c r="A61" s="22"/>
      <c r="B61" s="93"/>
      <c r="C61" s="93"/>
      <c r="D61" s="39"/>
      <c r="E61" s="49"/>
      <c r="F61" s="49"/>
      <c r="G61" s="49"/>
      <c r="H61" s="49"/>
      <c r="I61" s="41"/>
      <c r="J61" s="14"/>
      <c r="K61" s="55"/>
      <c r="L61" s="14"/>
      <c r="M61" s="44"/>
      <c r="N61" s="44"/>
      <c r="O61" s="44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</row>
    <row r="62" spans="1:101" s="3" customFormat="1" ht="15" customHeight="1" thickBot="1" x14ac:dyDescent="0.25">
      <c r="A62" s="22"/>
      <c r="B62" s="93"/>
      <c r="C62" s="93"/>
      <c r="D62" s="39"/>
      <c r="E62" s="14" t="s">
        <v>50</v>
      </c>
      <c r="F62" s="14"/>
      <c r="G62" s="14"/>
      <c r="H62" s="14"/>
      <c r="I62" s="56"/>
      <c r="J62" s="14"/>
      <c r="K62" s="48">
        <f t="shared" ref="K62:K68" si="21">COUNT(P62:AN62)</f>
        <v>0</v>
      </c>
      <c r="L62" s="14"/>
      <c r="M62" s="28"/>
      <c r="N62" s="28"/>
      <c r="O62" s="22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</row>
    <row r="63" spans="1:101" s="3" customFormat="1" ht="15" customHeight="1" x14ac:dyDescent="0.2">
      <c r="A63" s="22"/>
      <c r="B63" s="93"/>
      <c r="C63" s="93"/>
      <c r="D63" s="39"/>
      <c r="E63" s="14" t="s">
        <v>51</v>
      </c>
      <c r="F63" s="14"/>
      <c r="G63" s="14"/>
      <c r="H63" s="14"/>
      <c r="I63" s="56"/>
      <c r="J63" s="14"/>
      <c r="K63" s="80"/>
      <c r="L63" s="14"/>
      <c r="M63" s="56"/>
      <c r="N63" s="28"/>
      <c r="O63" s="22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</row>
    <row r="64" spans="1:101" s="3" customFormat="1" ht="15" hidden="1" customHeight="1" thickBot="1" x14ac:dyDescent="0.25">
      <c r="A64" s="22"/>
      <c r="B64" s="93"/>
      <c r="C64" s="93"/>
      <c r="D64" s="39"/>
      <c r="E64" s="49" t="s">
        <v>52</v>
      </c>
      <c r="F64" s="49"/>
      <c r="G64" s="49"/>
      <c r="H64" s="49"/>
      <c r="I64" s="41" t="str">
        <f>IF(SUM(P64:AN64)=0,"",COUNTIF($P$62:$AN$62,"1")/COUNT($P$62:$AN$62))</f>
        <v/>
      </c>
      <c r="J64" s="14"/>
      <c r="K64" s="48">
        <f t="shared" si="21"/>
        <v>0</v>
      </c>
      <c r="L64" s="14"/>
      <c r="M64" s="51" t="str">
        <f t="shared" ref="M64:M68" si="22">IF(SUM(P64:AN64)=0,"",AVERAGE(P64:AN64))</f>
        <v/>
      </c>
      <c r="N64" s="44"/>
      <c r="O64" s="44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 t="str">
        <f t="shared" ref="Z64:AN64" si="23">IF(SUM(Z$18:Z$31)=0,"",IF(Z$62=1,AVERAGE(Z$18:Z$31),""))</f>
        <v/>
      </c>
      <c r="AA64" s="50" t="str">
        <f t="shared" si="23"/>
        <v/>
      </c>
      <c r="AB64" s="50" t="str">
        <f t="shared" si="23"/>
        <v/>
      </c>
      <c r="AC64" s="50" t="str">
        <f t="shared" si="23"/>
        <v/>
      </c>
      <c r="AD64" s="50" t="str">
        <f t="shared" si="23"/>
        <v/>
      </c>
      <c r="AE64" s="50" t="str">
        <f t="shared" si="23"/>
        <v/>
      </c>
      <c r="AF64" s="50" t="str">
        <f t="shared" si="23"/>
        <v/>
      </c>
      <c r="AG64" s="50" t="str">
        <f t="shared" si="23"/>
        <v/>
      </c>
      <c r="AH64" s="50" t="str">
        <f t="shared" si="23"/>
        <v/>
      </c>
      <c r="AI64" s="50" t="str">
        <f t="shared" si="23"/>
        <v/>
      </c>
      <c r="AJ64" s="50" t="str">
        <f t="shared" si="23"/>
        <v/>
      </c>
      <c r="AK64" s="50" t="str">
        <f t="shared" si="23"/>
        <v/>
      </c>
      <c r="AL64" s="50" t="str">
        <f t="shared" si="23"/>
        <v/>
      </c>
      <c r="AM64" s="50" t="str">
        <f t="shared" si="23"/>
        <v/>
      </c>
      <c r="AN64" s="50" t="str">
        <f t="shared" si="23"/>
        <v/>
      </c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</row>
    <row r="65" spans="1:101" s="3" customFormat="1" ht="15" hidden="1" customHeight="1" thickBot="1" x14ac:dyDescent="0.25">
      <c r="A65" s="22"/>
      <c r="B65" s="93"/>
      <c r="C65" s="93"/>
      <c r="D65" s="39"/>
      <c r="E65" s="49" t="s">
        <v>53</v>
      </c>
      <c r="F65" s="49"/>
      <c r="G65" s="49"/>
      <c r="H65" s="49"/>
      <c r="I65" s="41" t="str">
        <f>IF(SUM(P65:AN65)=0,"",COUNTIF($P$62:$AN$62,"2")/COUNT($P$62:$AN$62))</f>
        <v/>
      </c>
      <c r="J65" s="14"/>
      <c r="K65" s="42">
        <f t="shared" si="21"/>
        <v>0</v>
      </c>
      <c r="L65" s="14"/>
      <c r="M65" s="43" t="str">
        <f t="shared" si="22"/>
        <v/>
      </c>
      <c r="N65" s="44"/>
      <c r="O65" s="44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 t="str">
        <f t="shared" ref="Z65:AN65" si="24">IF(SUM(Z$18:Z$31)=0,"",IF(Z$62=2,AVERAGE(Z$18:Z$31),""))</f>
        <v/>
      </c>
      <c r="AA65" s="50" t="str">
        <f t="shared" si="24"/>
        <v/>
      </c>
      <c r="AB65" s="50" t="str">
        <f t="shared" si="24"/>
        <v/>
      </c>
      <c r="AC65" s="50" t="str">
        <f t="shared" si="24"/>
        <v/>
      </c>
      <c r="AD65" s="50" t="str">
        <f t="shared" si="24"/>
        <v/>
      </c>
      <c r="AE65" s="50" t="str">
        <f t="shared" si="24"/>
        <v/>
      </c>
      <c r="AF65" s="50" t="str">
        <f t="shared" si="24"/>
        <v/>
      </c>
      <c r="AG65" s="50" t="str">
        <f t="shared" si="24"/>
        <v/>
      </c>
      <c r="AH65" s="50" t="str">
        <f t="shared" si="24"/>
        <v/>
      </c>
      <c r="AI65" s="50" t="str">
        <f t="shared" si="24"/>
        <v/>
      </c>
      <c r="AJ65" s="50" t="str">
        <f t="shared" si="24"/>
        <v/>
      </c>
      <c r="AK65" s="50" t="str">
        <f t="shared" si="24"/>
        <v/>
      </c>
      <c r="AL65" s="50" t="str">
        <f t="shared" si="24"/>
        <v/>
      </c>
      <c r="AM65" s="50" t="str">
        <f t="shared" si="24"/>
        <v/>
      </c>
      <c r="AN65" s="50" t="str">
        <f t="shared" si="24"/>
        <v/>
      </c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</row>
    <row r="66" spans="1:101" s="3" customFormat="1" ht="15" hidden="1" customHeight="1" thickBot="1" x14ac:dyDescent="0.25">
      <c r="A66" s="22"/>
      <c r="B66" s="93"/>
      <c r="C66" s="93"/>
      <c r="D66" s="39"/>
      <c r="E66" s="49" t="s">
        <v>54</v>
      </c>
      <c r="F66" s="49"/>
      <c r="G66" s="49"/>
      <c r="H66" s="49"/>
      <c r="I66" s="41" t="str">
        <f>IF(SUM(P66:AN66)=0,"",COUNTIF($P$62:$AN$62,"3")/COUNT($P$62:$AN$62))</f>
        <v/>
      </c>
      <c r="J66" s="14"/>
      <c r="K66" s="42">
        <f t="shared" si="21"/>
        <v>0</v>
      </c>
      <c r="L66" s="14"/>
      <c r="M66" s="43" t="str">
        <f t="shared" si="22"/>
        <v/>
      </c>
      <c r="N66" s="44"/>
      <c r="O66" s="44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 t="str">
        <f t="shared" ref="Z66:AN66" si="25">IF(SUM(Z$18:Z$31)=0,"",IF(Z$62=3,AVERAGE(Z$18:Z$31),""))</f>
        <v/>
      </c>
      <c r="AA66" s="50" t="str">
        <f t="shared" si="25"/>
        <v/>
      </c>
      <c r="AB66" s="50" t="str">
        <f t="shared" si="25"/>
        <v/>
      </c>
      <c r="AC66" s="50" t="str">
        <f t="shared" si="25"/>
        <v/>
      </c>
      <c r="AD66" s="50" t="str">
        <f t="shared" si="25"/>
        <v/>
      </c>
      <c r="AE66" s="50" t="str">
        <f t="shared" si="25"/>
        <v/>
      </c>
      <c r="AF66" s="50" t="str">
        <f t="shared" si="25"/>
        <v/>
      </c>
      <c r="AG66" s="50" t="str">
        <f t="shared" si="25"/>
        <v/>
      </c>
      <c r="AH66" s="50" t="str">
        <f t="shared" si="25"/>
        <v/>
      </c>
      <c r="AI66" s="50" t="str">
        <f t="shared" si="25"/>
        <v/>
      </c>
      <c r="AJ66" s="50" t="str">
        <f t="shared" si="25"/>
        <v/>
      </c>
      <c r="AK66" s="50" t="str">
        <f t="shared" si="25"/>
        <v/>
      </c>
      <c r="AL66" s="50" t="str">
        <f t="shared" si="25"/>
        <v/>
      </c>
      <c r="AM66" s="50" t="str">
        <f t="shared" si="25"/>
        <v/>
      </c>
      <c r="AN66" s="50" t="str">
        <f t="shared" si="25"/>
        <v/>
      </c>
    </row>
    <row r="67" spans="1:101" s="3" customFormat="1" ht="15" hidden="1" customHeight="1" thickBot="1" x14ac:dyDescent="0.25">
      <c r="A67" s="22"/>
      <c r="B67" s="93"/>
      <c r="C67" s="93"/>
      <c r="D67" s="39"/>
      <c r="E67" s="49" t="s">
        <v>55</v>
      </c>
      <c r="F67" s="49"/>
      <c r="G67" s="49"/>
      <c r="H67" s="49"/>
      <c r="I67" s="41" t="str">
        <f>IF(SUM(P67:AN67)=0,"",COUNTIF($P$62:$AN$62,"4")/COUNT($P$62:$AN$62))</f>
        <v/>
      </c>
      <c r="J67" s="14"/>
      <c r="K67" s="42">
        <f t="shared" si="21"/>
        <v>0</v>
      </c>
      <c r="L67" s="14"/>
      <c r="M67" s="43" t="str">
        <f t="shared" si="22"/>
        <v/>
      </c>
      <c r="N67" s="44"/>
      <c r="O67" s="44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 t="str">
        <f t="shared" ref="Z67:AN67" si="26">IF(SUM(Z$18:Z$31)=0,"",IF(Z$62=4,AVERAGE(Z$18:Z$31),""))</f>
        <v/>
      </c>
      <c r="AA67" s="50" t="str">
        <f t="shared" si="26"/>
        <v/>
      </c>
      <c r="AB67" s="50" t="str">
        <f t="shared" si="26"/>
        <v/>
      </c>
      <c r="AC67" s="50" t="str">
        <f t="shared" si="26"/>
        <v/>
      </c>
      <c r="AD67" s="50" t="str">
        <f t="shared" si="26"/>
        <v/>
      </c>
      <c r="AE67" s="50" t="str">
        <f t="shared" si="26"/>
        <v/>
      </c>
      <c r="AF67" s="50" t="str">
        <f t="shared" si="26"/>
        <v/>
      </c>
      <c r="AG67" s="50" t="str">
        <f t="shared" si="26"/>
        <v/>
      </c>
      <c r="AH67" s="50" t="str">
        <f t="shared" si="26"/>
        <v/>
      </c>
      <c r="AI67" s="50" t="str">
        <f t="shared" si="26"/>
        <v/>
      </c>
      <c r="AJ67" s="50" t="str">
        <f t="shared" si="26"/>
        <v/>
      </c>
      <c r="AK67" s="50" t="str">
        <f t="shared" si="26"/>
        <v/>
      </c>
      <c r="AL67" s="50" t="str">
        <f t="shared" si="26"/>
        <v/>
      </c>
      <c r="AM67" s="50" t="str">
        <f t="shared" si="26"/>
        <v/>
      </c>
      <c r="AN67" s="50" t="str">
        <f t="shared" si="26"/>
        <v/>
      </c>
    </row>
    <row r="68" spans="1:101" s="3" customFormat="1" ht="15" hidden="1" customHeight="1" thickBot="1" x14ac:dyDescent="0.25">
      <c r="A68" s="22"/>
      <c r="B68" s="93"/>
      <c r="C68" s="93"/>
      <c r="D68" s="39"/>
      <c r="E68" s="49" t="s">
        <v>56</v>
      </c>
      <c r="F68" s="49"/>
      <c r="G68" s="49"/>
      <c r="H68" s="49"/>
      <c r="I68" s="41" t="str">
        <f>IF(SUM(P68:AN68)=0,"",COUNTIF($P$62:$AN$62,"5")/COUNT($P$62:$AN$62))</f>
        <v/>
      </c>
      <c r="J68" s="14"/>
      <c r="K68" s="42">
        <f t="shared" si="21"/>
        <v>0</v>
      </c>
      <c r="L68" s="14"/>
      <c r="M68" s="43" t="str">
        <f t="shared" si="22"/>
        <v/>
      </c>
      <c r="N68" s="44"/>
      <c r="O68" s="44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 t="str">
        <f t="shared" ref="Z68:AN68" si="27">IF(SUM(Z$18:Z$31)=0,"",IF(Z$62=5,AVERAGE(Z$18:Z$31),""))</f>
        <v/>
      </c>
      <c r="AA68" s="50" t="str">
        <f t="shared" si="27"/>
        <v/>
      </c>
      <c r="AB68" s="50" t="str">
        <f t="shared" si="27"/>
        <v/>
      </c>
      <c r="AC68" s="50" t="str">
        <f t="shared" si="27"/>
        <v/>
      </c>
      <c r="AD68" s="50" t="str">
        <f t="shared" si="27"/>
        <v/>
      </c>
      <c r="AE68" s="50" t="str">
        <f t="shared" si="27"/>
        <v/>
      </c>
      <c r="AF68" s="50" t="str">
        <f t="shared" si="27"/>
        <v/>
      </c>
      <c r="AG68" s="50" t="str">
        <f t="shared" si="27"/>
        <v/>
      </c>
      <c r="AH68" s="50" t="str">
        <f t="shared" si="27"/>
        <v/>
      </c>
      <c r="AI68" s="50" t="str">
        <f t="shared" si="27"/>
        <v/>
      </c>
      <c r="AJ68" s="50" t="str">
        <f t="shared" si="27"/>
        <v/>
      </c>
      <c r="AK68" s="50" t="str">
        <f t="shared" si="27"/>
        <v/>
      </c>
      <c r="AL68" s="50" t="str">
        <f t="shared" si="27"/>
        <v/>
      </c>
      <c r="AM68" s="50" t="str">
        <f t="shared" si="27"/>
        <v/>
      </c>
      <c r="AN68" s="50" t="str">
        <f t="shared" si="27"/>
        <v/>
      </c>
    </row>
    <row r="69" spans="1:101" s="3" customFormat="1" ht="15" customHeight="1" x14ac:dyDescent="0.2">
      <c r="A69" s="22"/>
      <c r="B69" s="93"/>
      <c r="C69" s="93"/>
      <c r="D69" s="39"/>
      <c r="E69" s="22"/>
      <c r="F69" s="22"/>
      <c r="G69" s="22"/>
      <c r="H69" s="22"/>
      <c r="I69" s="57"/>
      <c r="J69" s="14"/>
      <c r="K69" s="14"/>
      <c r="L69" s="14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:101" s="3" customFormat="1" ht="15" customHeight="1" thickBot="1" x14ac:dyDescent="0.25">
      <c r="A70" s="22"/>
      <c r="B70" s="78"/>
      <c r="C70" s="78"/>
      <c r="D70" s="39"/>
      <c r="E70" s="14" t="s">
        <v>57</v>
      </c>
      <c r="F70" s="14"/>
      <c r="G70" s="14"/>
      <c r="H70" s="14"/>
      <c r="I70" s="56"/>
      <c r="J70" s="14"/>
      <c r="K70" s="48">
        <f>COUNT(P70:AN70)</f>
        <v>0</v>
      </c>
      <c r="L70" s="14"/>
      <c r="M70" s="28"/>
      <c r="N70" s="28"/>
      <c r="O70" s="22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</row>
    <row r="71" spans="1:101" s="3" customFormat="1" ht="15" customHeight="1" x14ac:dyDescent="0.2">
      <c r="A71" s="22"/>
      <c r="B71" s="78"/>
      <c r="C71" s="78"/>
      <c r="D71" s="39"/>
      <c r="E71" s="14" t="s">
        <v>58</v>
      </c>
      <c r="F71" s="14"/>
      <c r="G71" s="14"/>
      <c r="H71" s="14"/>
      <c r="I71" s="56"/>
      <c r="J71" s="14"/>
      <c r="K71" s="55"/>
      <c r="L71" s="58"/>
      <c r="M71" s="56"/>
      <c r="N71" s="28"/>
      <c r="O71" s="22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</row>
    <row r="72" spans="1:101" s="3" customFormat="1" ht="15" hidden="1" customHeight="1" thickBot="1" x14ac:dyDescent="0.25">
      <c r="A72" s="22"/>
      <c r="B72" s="78"/>
      <c r="C72" s="78"/>
      <c r="D72" s="39"/>
      <c r="E72" s="49" t="s">
        <v>59</v>
      </c>
      <c r="F72" s="49"/>
      <c r="G72" s="49"/>
      <c r="H72" s="49"/>
      <c r="I72" s="41" t="str">
        <f>IF(SUM(P72:AN72)=0,"",COUNTIF($P$70:$AN$70,"1")/COUNT($P$70:$AN$70))</f>
        <v/>
      </c>
      <c r="J72" s="14"/>
      <c r="K72" s="48">
        <f>COUNT(P72:AN72)</f>
        <v>0</v>
      </c>
      <c r="L72" s="14"/>
      <c r="M72" s="51" t="str">
        <f>IF(SUM(P72:AN72)=0,"",AVERAGE(P72:AN72))</f>
        <v/>
      </c>
      <c r="N72" s="44"/>
      <c r="O72" s="44"/>
      <c r="P72" s="50" t="str">
        <f>IF(SUM(P$18:P$31)=0,"",IF(P$70=1,AVERAGE(P$18:P$31),""))</f>
        <v/>
      </c>
      <c r="Q72" s="50" t="str">
        <f t="shared" ref="Q72:AN72" si="28">IF(SUM(Q$18:Q$31)=0,"",IF(Q$70=1,AVERAGE(Q$18:Q$31),""))</f>
        <v/>
      </c>
      <c r="R72" s="50" t="str">
        <f t="shared" si="28"/>
        <v/>
      </c>
      <c r="S72" s="50" t="str">
        <f t="shared" si="28"/>
        <v/>
      </c>
      <c r="T72" s="50" t="str">
        <f t="shared" si="28"/>
        <v/>
      </c>
      <c r="U72" s="50" t="str">
        <f t="shared" si="28"/>
        <v/>
      </c>
      <c r="V72" s="50" t="str">
        <f t="shared" si="28"/>
        <v/>
      </c>
      <c r="W72" s="50" t="str">
        <f t="shared" si="28"/>
        <v/>
      </c>
      <c r="X72" s="50" t="str">
        <f t="shared" si="28"/>
        <v/>
      </c>
      <c r="Y72" s="50" t="str">
        <f t="shared" si="28"/>
        <v/>
      </c>
      <c r="Z72" s="50" t="str">
        <f t="shared" si="28"/>
        <v/>
      </c>
      <c r="AA72" s="50" t="str">
        <f t="shared" si="28"/>
        <v/>
      </c>
      <c r="AB72" s="50" t="str">
        <f t="shared" si="28"/>
        <v/>
      </c>
      <c r="AC72" s="50" t="str">
        <f t="shared" si="28"/>
        <v/>
      </c>
      <c r="AD72" s="50" t="str">
        <f t="shared" si="28"/>
        <v/>
      </c>
      <c r="AE72" s="50" t="str">
        <f t="shared" si="28"/>
        <v/>
      </c>
      <c r="AF72" s="50" t="str">
        <f t="shared" si="28"/>
        <v/>
      </c>
      <c r="AG72" s="50" t="str">
        <f t="shared" si="28"/>
        <v/>
      </c>
      <c r="AH72" s="50" t="str">
        <f t="shared" si="28"/>
        <v/>
      </c>
      <c r="AI72" s="50" t="str">
        <f t="shared" si="28"/>
        <v/>
      </c>
      <c r="AJ72" s="50" t="str">
        <f t="shared" si="28"/>
        <v/>
      </c>
      <c r="AK72" s="50" t="str">
        <f t="shared" si="28"/>
        <v/>
      </c>
      <c r="AL72" s="50" t="str">
        <f t="shared" si="28"/>
        <v/>
      </c>
      <c r="AM72" s="50" t="str">
        <f t="shared" si="28"/>
        <v/>
      </c>
      <c r="AN72" s="50" t="str">
        <f t="shared" si="28"/>
        <v/>
      </c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</row>
    <row r="73" spans="1:101" s="3" customFormat="1" ht="15" hidden="1" customHeight="1" thickBot="1" x14ac:dyDescent="0.25">
      <c r="A73" s="22"/>
      <c r="B73" s="78"/>
      <c r="C73" s="78"/>
      <c r="D73" s="39"/>
      <c r="E73" s="49" t="s">
        <v>60</v>
      </c>
      <c r="F73" s="49"/>
      <c r="G73" s="49"/>
      <c r="H73" s="49"/>
      <c r="I73" s="41" t="str">
        <f>IF(SUM(P73:AN73)=0,"",COUNTIF($P$70:$AN$70,"2")/COUNT($P$70:$AN$70))</f>
        <v/>
      </c>
      <c r="J73" s="14"/>
      <c r="K73" s="42">
        <f>COUNT(P73:AN73)</f>
        <v>0</v>
      </c>
      <c r="L73" s="14"/>
      <c r="M73" s="43" t="str">
        <f>IF(SUM(P73:AN73)=0,"",AVERAGE(P73:AN73))</f>
        <v/>
      </c>
      <c r="N73" s="44"/>
      <c r="O73" s="44"/>
      <c r="P73" s="50" t="str">
        <f>IF(SUM(P$18:P$31)=0,"",IF(P$70=2,AVERAGE(P$18:P$31),""))</f>
        <v/>
      </c>
      <c r="Q73" s="50" t="str">
        <f t="shared" ref="Q73:AN73" si="29">IF(SUM(Q$18:Q$31)=0,"",IF(Q$70=2,AVERAGE(Q$18:Q$31),""))</f>
        <v/>
      </c>
      <c r="R73" s="50" t="str">
        <f t="shared" si="29"/>
        <v/>
      </c>
      <c r="S73" s="50" t="str">
        <f t="shared" si="29"/>
        <v/>
      </c>
      <c r="T73" s="50" t="str">
        <f t="shared" si="29"/>
        <v/>
      </c>
      <c r="U73" s="50" t="str">
        <f t="shared" si="29"/>
        <v/>
      </c>
      <c r="V73" s="50" t="str">
        <f t="shared" si="29"/>
        <v/>
      </c>
      <c r="W73" s="50" t="str">
        <f t="shared" si="29"/>
        <v/>
      </c>
      <c r="X73" s="50" t="str">
        <f t="shared" si="29"/>
        <v/>
      </c>
      <c r="Y73" s="50" t="str">
        <f t="shared" si="29"/>
        <v/>
      </c>
      <c r="Z73" s="50" t="str">
        <f t="shared" si="29"/>
        <v/>
      </c>
      <c r="AA73" s="50" t="str">
        <f t="shared" si="29"/>
        <v/>
      </c>
      <c r="AB73" s="50" t="str">
        <f t="shared" si="29"/>
        <v/>
      </c>
      <c r="AC73" s="50" t="str">
        <f t="shared" si="29"/>
        <v/>
      </c>
      <c r="AD73" s="50" t="str">
        <f t="shared" si="29"/>
        <v/>
      </c>
      <c r="AE73" s="50" t="str">
        <f t="shared" si="29"/>
        <v/>
      </c>
      <c r="AF73" s="50" t="str">
        <f t="shared" si="29"/>
        <v/>
      </c>
      <c r="AG73" s="50" t="str">
        <f t="shared" si="29"/>
        <v/>
      </c>
      <c r="AH73" s="50" t="str">
        <f t="shared" si="29"/>
        <v/>
      </c>
      <c r="AI73" s="50" t="str">
        <f t="shared" si="29"/>
        <v/>
      </c>
      <c r="AJ73" s="50" t="str">
        <f t="shared" si="29"/>
        <v/>
      </c>
      <c r="AK73" s="50" t="str">
        <f t="shared" si="29"/>
        <v/>
      </c>
      <c r="AL73" s="50" t="str">
        <f t="shared" si="29"/>
        <v/>
      </c>
      <c r="AM73" s="50" t="str">
        <f t="shared" si="29"/>
        <v/>
      </c>
      <c r="AN73" s="50" t="str">
        <f t="shared" si="29"/>
        <v/>
      </c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</row>
    <row r="74" spans="1:101" s="3" customFormat="1" ht="15" hidden="1" customHeight="1" thickBot="1" x14ac:dyDescent="0.25">
      <c r="A74" s="22"/>
      <c r="B74" s="78"/>
      <c r="C74" s="78"/>
      <c r="D74" s="39"/>
      <c r="E74" s="49" t="s">
        <v>61</v>
      </c>
      <c r="F74" s="49"/>
      <c r="G74" s="49"/>
      <c r="H74" s="49"/>
      <c r="I74" s="41" t="str">
        <f>IF(SUM(P74:AN74)=0,"",COUNTIF($P$70:$AN$70,"3")/COUNT($P$70:$AN$70))</f>
        <v/>
      </c>
      <c r="J74" s="14"/>
      <c r="K74" s="42">
        <f>COUNT(P74:AN74)</f>
        <v>0</v>
      </c>
      <c r="L74" s="14"/>
      <c r="M74" s="43" t="str">
        <f>IF(SUM(P74:AN74)=0,"",AVERAGE(P74:AN74))</f>
        <v/>
      </c>
      <c r="N74" s="44"/>
      <c r="O74" s="44"/>
      <c r="P74" s="50" t="str">
        <f>IF(SUM(P$18:P$31)=0,"",IF(P$70=3,AVERAGE(P$18:P$31),""))</f>
        <v/>
      </c>
      <c r="Q74" s="50" t="str">
        <f t="shared" ref="Q74:AN74" si="30">IF(SUM(Q$18:Q$31)=0,"",IF(Q$70=3,AVERAGE(Q$18:Q$31),""))</f>
        <v/>
      </c>
      <c r="R74" s="50" t="str">
        <f t="shared" si="30"/>
        <v/>
      </c>
      <c r="S74" s="50" t="str">
        <f t="shared" si="30"/>
        <v/>
      </c>
      <c r="T74" s="50" t="str">
        <f t="shared" si="30"/>
        <v/>
      </c>
      <c r="U74" s="50" t="str">
        <f t="shared" si="30"/>
        <v/>
      </c>
      <c r="V74" s="50" t="str">
        <f t="shared" si="30"/>
        <v/>
      </c>
      <c r="W74" s="50" t="str">
        <f t="shared" si="30"/>
        <v/>
      </c>
      <c r="X74" s="50" t="str">
        <f t="shared" si="30"/>
        <v/>
      </c>
      <c r="Y74" s="50" t="str">
        <f t="shared" si="30"/>
        <v/>
      </c>
      <c r="Z74" s="50" t="str">
        <f t="shared" si="30"/>
        <v/>
      </c>
      <c r="AA74" s="50" t="str">
        <f t="shared" si="30"/>
        <v/>
      </c>
      <c r="AB74" s="50" t="str">
        <f t="shared" si="30"/>
        <v/>
      </c>
      <c r="AC74" s="50" t="str">
        <f t="shared" si="30"/>
        <v/>
      </c>
      <c r="AD74" s="50" t="str">
        <f t="shared" si="30"/>
        <v/>
      </c>
      <c r="AE74" s="50" t="str">
        <f t="shared" si="30"/>
        <v/>
      </c>
      <c r="AF74" s="50" t="str">
        <f t="shared" si="30"/>
        <v/>
      </c>
      <c r="AG74" s="50" t="str">
        <f t="shared" si="30"/>
        <v/>
      </c>
      <c r="AH74" s="50" t="str">
        <f t="shared" si="30"/>
        <v/>
      </c>
      <c r="AI74" s="50" t="str">
        <f t="shared" si="30"/>
        <v/>
      </c>
      <c r="AJ74" s="50" t="str">
        <f t="shared" si="30"/>
        <v/>
      </c>
      <c r="AK74" s="50" t="str">
        <f t="shared" si="30"/>
        <v/>
      </c>
      <c r="AL74" s="50" t="str">
        <f t="shared" si="30"/>
        <v/>
      </c>
      <c r="AM74" s="50" t="str">
        <f t="shared" si="30"/>
        <v/>
      </c>
      <c r="AN74" s="50" t="str">
        <f t="shared" si="30"/>
        <v/>
      </c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</row>
    <row r="75" spans="1:101" s="3" customFormat="1" ht="15" hidden="1" customHeight="1" thickBot="1" x14ac:dyDescent="0.25">
      <c r="A75" s="22"/>
      <c r="B75" s="78"/>
      <c r="C75" s="78"/>
      <c r="D75" s="39"/>
      <c r="E75" s="49" t="s">
        <v>62</v>
      </c>
      <c r="F75" s="49"/>
      <c r="G75" s="49"/>
      <c r="H75" s="49"/>
      <c r="I75" s="41" t="str">
        <f>IF(SUM(P75:AN75)=0,"",COUNTIF($P$70:$AN$70,"4")/COUNT($P$70:$AN$70))</f>
        <v/>
      </c>
      <c r="J75" s="14"/>
      <c r="K75" s="42">
        <f>COUNT(P75:AN75)</f>
        <v>0</v>
      </c>
      <c r="L75" s="14"/>
      <c r="M75" s="43" t="str">
        <f>IF(SUM(P75:AN75)=0,"",AVERAGE(P75:AN75))</f>
        <v/>
      </c>
      <c r="N75" s="44"/>
      <c r="O75" s="44"/>
      <c r="P75" s="50" t="str">
        <f>IF(SUM(P$18:P$31)=0,"",IF(P$70=4,AVERAGE(P$18:P$31),""))</f>
        <v/>
      </c>
      <c r="Q75" s="50" t="str">
        <f t="shared" ref="Q75:AN75" si="31">IF(SUM(Q$18:Q$31)=0,"",IF(Q$70=4,AVERAGE(Q$18:Q$31),""))</f>
        <v/>
      </c>
      <c r="R75" s="50" t="str">
        <f t="shared" si="31"/>
        <v/>
      </c>
      <c r="S75" s="50" t="str">
        <f t="shared" si="31"/>
        <v/>
      </c>
      <c r="T75" s="50" t="str">
        <f t="shared" si="31"/>
        <v/>
      </c>
      <c r="U75" s="50" t="str">
        <f t="shared" si="31"/>
        <v/>
      </c>
      <c r="V75" s="50" t="str">
        <f t="shared" si="31"/>
        <v/>
      </c>
      <c r="W75" s="50" t="str">
        <f t="shared" si="31"/>
        <v/>
      </c>
      <c r="X75" s="50" t="str">
        <f t="shared" si="31"/>
        <v/>
      </c>
      <c r="Y75" s="50" t="str">
        <f t="shared" si="31"/>
        <v/>
      </c>
      <c r="Z75" s="50" t="str">
        <f t="shared" si="31"/>
        <v/>
      </c>
      <c r="AA75" s="50" t="str">
        <f t="shared" si="31"/>
        <v/>
      </c>
      <c r="AB75" s="50" t="str">
        <f t="shared" si="31"/>
        <v/>
      </c>
      <c r="AC75" s="50" t="str">
        <f t="shared" si="31"/>
        <v/>
      </c>
      <c r="AD75" s="50" t="str">
        <f t="shared" si="31"/>
        <v/>
      </c>
      <c r="AE75" s="50" t="str">
        <f t="shared" si="31"/>
        <v/>
      </c>
      <c r="AF75" s="50" t="str">
        <f t="shared" si="31"/>
        <v/>
      </c>
      <c r="AG75" s="50" t="str">
        <f t="shared" si="31"/>
        <v/>
      </c>
      <c r="AH75" s="50" t="str">
        <f t="shared" si="31"/>
        <v/>
      </c>
      <c r="AI75" s="50" t="str">
        <f t="shared" si="31"/>
        <v/>
      </c>
      <c r="AJ75" s="50" t="str">
        <f t="shared" si="31"/>
        <v/>
      </c>
      <c r="AK75" s="50" t="str">
        <f t="shared" si="31"/>
        <v/>
      </c>
      <c r="AL75" s="50" t="str">
        <f t="shared" si="31"/>
        <v/>
      </c>
      <c r="AM75" s="50" t="str">
        <f t="shared" si="31"/>
        <v/>
      </c>
      <c r="AN75" s="50" t="str">
        <f t="shared" si="31"/>
        <v/>
      </c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</row>
    <row r="76" spans="1:101" s="3" customFormat="1" ht="15" customHeight="1" thickBot="1" x14ac:dyDescent="0.25">
      <c r="A76" s="22"/>
      <c r="B76" s="78"/>
      <c r="C76" s="78"/>
      <c r="D76" s="39"/>
      <c r="E76" s="22"/>
      <c r="F76" s="22"/>
      <c r="G76" s="22"/>
      <c r="H76" s="22"/>
      <c r="I76" s="57"/>
      <c r="J76" s="14"/>
      <c r="K76" s="14"/>
      <c r="L76" s="14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</row>
    <row r="77" spans="1:101" s="3" customFormat="1" ht="15" customHeight="1" thickBot="1" x14ac:dyDescent="0.25">
      <c r="A77" s="22"/>
      <c r="B77" s="63" t="s">
        <v>25</v>
      </c>
      <c r="C77" s="42"/>
      <c r="D77" s="64"/>
      <c r="E77" s="65"/>
      <c r="F77" s="66"/>
      <c r="G77" s="67"/>
      <c r="H77" s="68"/>
      <c r="I77" s="69"/>
      <c r="J77" s="71"/>
      <c r="K77" s="70">
        <f>SUM(P77:AN77)</f>
        <v>0</v>
      </c>
      <c r="L77" s="28"/>
      <c r="M77" s="61"/>
      <c r="N77" s="62">
        <f>IF(20-COUNTIF(P18:P35,"")&gt;0,1,"")</f>
        <v>1</v>
      </c>
      <c r="O77" s="62">
        <f>IF(20-COUNTIF(Q18:Q35,"")&gt;0,1,"")</f>
        <v>1</v>
      </c>
      <c r="P77" s="62" t="str">
        <f t="shared" ref="P77:AN77" si="32">IF(13-COUNTIF(P18:P31,"")&gt;0,1,"")</f>
        <v/>
      </c>
      <c r="Q77" s="62" t="str">
        <f t="shared" si="32"/>
        <v/>
      </c>
      <c r="R77" s="62" t="str">
        <f t="shared" si="32"/>
        <v/>
      </c>
      <c r="S77" s="62" t="str">
        <f t="shared" si="32"/>
        <v/>
      </c>
      <c r="T77" s="62" t="str">
        <f t="shared" si="32"/>
        <v/>
      </c>
      <c r="U77" s="62" t="str">
        <f t="shared" si="32"/>
        <v/>
      </c>
      <c r="V77" s="62" t="str">
        <f t="shared" si="32"/>
        <v/>
      </c>
      <c r="W77" s="62" t="str">
        <f t="shared" si="32"/>
        <v/>
      </c>
      <c r="X77" s="62" t="str">
        <f t="shared" si="32"/>
        <v/>
      </c>
      <c r="Y77" s="62" t="str">
        <f t="shared" si="32"/>
        <v/>
      </c>
      <c r="Z77" s="62" t="str">
        <f t="shared" si="32"/>
        <v/>
      </c>
      <c r="AA77" s="62" t="str">
        <f t="shared" si="32"/>
        <v/>
      </c>
      <c r="AB77" s="62" t="str">
        <f t="shared" si="32"/>
        <v/>
      </c>
      <c r="AC77" s="62" t="str">
        <f t="shared" si="32"/>
        <v/>
      </c>
      <c r="AD77" s="62" t="str">
        <f t="shared" si="32"/>
        <v/>
      </c>
      <c r="AE77" s="62" t="str">
        <f t="shared" si="32"/>
        <v/>
      </c>
      <c r="AF77" s="62" t="str">
        <f t="shared" si="32"/>
        <v/>
      </c>
      <c r="AG77" s="62" t="str">
        <f t="shared" si="32"/>
        <v/>
      </c>
      <c r="AH77" s="62" t="str">
        <f t="shared" si="32"/>
        <v/>
      </c>
      <c r="AI77" s="62" t="str">
        <f t="shared" si="32"/>
        <v/>
      </c>
      <c r="AJ77" s="62" t="str">
        <f t="shared" si="32"/>
        <v/>
      </c>
      <c r="AK77" s="62" t="str">
        <f t="shared" si="32"/>
        <v/>
      </c>
      <c r="AL77" s="62" t="str">
        <f t="shared" si="32"/>
        <v/>
      </c>
      <c r="AM77" s="62" t="str">
        <f t="shared" si="32"/>
        <v/>
      </c>
      <c r="AN77" s="62" t="str">
        <f t="shared" si="32"/>
        <v/>
      </c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</row>
    <row r="78" spans="1:101" s="3" customFormat="1" ht="15" customHeight="1" x14ac:dyDescent="0.2">
      <c r="A78" s="22"/>
      <c r="B78" s="60"/>
      <c r="C78" s="27"/>
      <c r="D78" s="14"/>
      <c r="F78" s="53"/>
      <c r="G78" s="54"/>
      <c r="H78" s="30"/>
      <c r="J78" s="14"/>
      <c r="K78" s="28"/>
      <c r="L78" s="28"/>
      <c r="M78" s="61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</row>
    <row r="79" spans="1:101" s="3" customFormat="1" ht="15" customHeight="1" x14ac:dyDescent="0.2">
      <c r="A79" s="22"/>
      <c r="B79" s="22"/>
      <c r="C79" s="23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2"/>
      <c r="AK79" s="22"/>
      <c r="AL79" s="22"/>
      <c r="AM79" s="22"/>
      <c r="AN79" s="22"/>
    </row>
    <row r="80" spans="1:101" s="3" customFormat="1" ht="15" customHeight="1" x14ac:dyDescent="0.2">
      <c r="A80" s="22"/>
      <c r="B80" s="22"/>
      <c r="C80" s="24" t="s">
        <v>2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2"/>
      <c r="AK80" s="22"/>
      <c r="AL80" s="22"/>
      <c r="AM80" s="22"/>
      <c r="AN80" s="22"/>
    </row>
    <row r="81" spans="1:40" s="3" customFormat="1" ht="15" customHeight="1" x14ac:dyDescent="0.2">
      <c r="A81" s="22"/>
      <c r="B81" s="22"/>
      <c r="C81" s="25" t="s">
        <v>17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2"/>
      <c r="AK81" s="22"/>
      <c r="AL81" s="22"/>
      <c r="AM81" s="22"/>
      <c r="AN81" s="22"/>
    </row>
    <row r="82" spans="1:40" s="3" customFormat="1" ht="15" customHeight="1" x14ac:dyDescent="0.2">
      <c r="A82" s="22"/>
      <c r="B82" s="22"/>
      <c r="C82" s="25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2"/>
      <c r="AK82" s="22"/>
      <c r="AL82" s="22"/>
      <c r="AM82" s="22"/>
      <c r="AN82" s="22"/>
    </row>
    <row r="83" spans="1:40" s="3" customFormat="1" ht="15" customHeight="1" x14ac:dyDescent="0.2">
      <c r="A83" s="22"/>
      <c r="B83" s="22"/>
      <c r="C83" s="25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2"/>
      <c r="AK83" s="22"/>
      <c r="AL83" s="22"/>
      <c r="AM83" s="22"/>
      <c r="AN83" s="22"/>
    </row>
    <row r="84" spans="1:40" s="3" customFormat="1" ht="15" customHeight="1" x14ac:dyDescent="0.2">
      <c r="A84" s="12"/>
      <c r="B84" s="12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2"/>
      <c r="AK84" s="12"/>
      <c r="AL84" s="12"/>
      <c r="AM84" s="12"/>
      <c r="AN84" s="12"/>
    </row>
    <row r="85" spans="1:40" s="3" customFormat="1" ht="15" customHeight="1" x14ac:dyDescent="0.2">
      <c r="C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40" s="3" customFormat="1" ht="15" customHeight="1" x14ac:dyDescent="0.2">
      <c r="C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40" s="3" customFormat="1" ht="15" customHeight="1" x14ac:dyDescent="0.2">
      <c r="C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40" s="3" customFormat="1" ht="15" customHeight="1" x14ac:dyDescent="0.2">
      <c r="C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40" s="3" customFormat="1" ht="15" customHeight="1" x14ac:dyDescent="0.2">
      <c r="C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40" s="3" customFormat="1" ht="15" customHeight="1" x14ac:dyDescent="0.2">
      <c r="C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40" s="3" customFormat="1" ht="15" customHeight="1" x14ac:dyDescent="0.2">
      <c r="C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40" s="3" customFormat="1" ht="15" customHeight="1" x14ac:dyDescent="0.2">
      <c r="C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40" s="3" customFormat="1" ht="15" customHeight="1" x14ac:dyDescent="0.2">
      <c r="C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40" s="3" customFormat="1" ht="15" customHeight="1" x14ac:dyDescent="0.2">
      <c r="C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40" s="3" customFormat="1" ht="15" customHeight="1" x14ac:dyDescent="0.2">
      <c r="C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40" s="3" customFormat="1" ht="15" customHeight="1" x14ac:dyDescent="0.2">
      <c r="C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3:35" s="3" customFormat="1" ht="15" customHeight="1" x14ac:dyDescent="0.2">
      <c r="C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3:35" s="3" customFormat="1" ht="15" customHeight="1" x14ac:dyDescent="0.2">
      <c r="C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3:35" s="3" customFormat="1" ht="15" customHeight="1" x14ac:dyDescent="0.2">
      <c r="C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3:35" s="3" customFormat="1" ht="15" customHeight="1" x14ac:dyDescent="0.2">
      <c r="C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3:35" s="3" customFormat="1" ht="15" customHeight="1" x14ac:dyDescent="0.2">
      <c r="C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3:35" s="3" customFormat="1" ht="15" customHeight="1" x14ac:dyDescent="0.2">
      <c r="C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3:35" s="3" customFormat="1" ht="15" customHeight="1" x14ac:dyDescent="0.2">
      <c r="C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3:35" s="3" customFormat="1" ht="15" customHeight="1" x14ac:dyDescent="0.2">
      <c r="C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3:35" s="3" customFormat="1" ht="15" customHeight="1" x14ac:dyDescent="0.2">
      <c r="C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3:35" s="3" customFormat="1" ht="15" customHeight="1" x14ac:dyDescent="0.2">
      <c r="C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3:35" s="3" customFormat="1" ht="15" customHeight="1" x14ac:dyDescent="0.2">
      <c r="C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3:35" s="3" customFormat="1" ht="15" customHeight="1" x14ac:dyDescent="0.2">
      <c r="C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3:35" s="3" customFormat="1" ht="15" customHeight="1" x14ac:dyDescent="0.2">
      <c r="C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3:35" s="3" customFormat="1" ht="15" customHeight="1" x14ac:dyDescent="0.2">
      <c r="C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3:35" s="3" customFormat="1" ht="15" customHeight="1" x14ac:dyDescent="0.2">
      <c r="C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3:35" s="3" customFormat="1" ht="15" customHeight="1" x14ac:dyDescent="0.2">
      <c r="C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3:35" s="3" customFormat="1" ht="15" customHeight="1" x14ac:dyDescent="0.2">
      <c r="C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3:35" s="3" customFormat="1" ht="15" customHeight="1" x14ac:dyDescent="0.2">
      <c r="C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3:35" s="3" customFormat="1" ht="15" customHeight="1" x14ac:dyDescent="0.2">
      <c r="C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3:35" s="3" customFormat="1" ht="15" customHeight="1" x14ac:dyDescent="0.2">
      <c r="C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3:35" s="3" customFormat="1" ht="15" customHeight="1" x14ac:dyDescent="0.2">
      <c r="C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3:35" s="3" customFormat="1" ht="15" customHeight="1" x14ac:dyDescent="0.2">
      <c r="C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3:35" s="3" customFormat="1" ht="15" customHeight="1" x14ac:dyDescent="0.2">
      <c r="C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3:35" s="3" customFormat="1" ht="15" customHeight="1" x14ac:dyDescent="0.2">
      <c r="C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3:35" s="3" customFormat="1" ht="15" customHeight="1" x14ac:dyDescent="0.2">
      <c r="C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3:35" s="3" customFormat="1" ht="15" customHeight="1" x14ac:dyDescent="0.2">
      <c r="C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3:35" s="3" customFormat="1" ht="15" customHeight="1" x14ac:dyDescent="0.2">
      <c r="C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3:35" s="3" customFormat="1" ht="15" customHeight="1" x14ac:dyDescent="0.2">
      <c r="C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3:35" s="3" customFormat="1" ht="15" customHeight="1" x14ac:dyDescent="0.2">
      <c r="C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3:35" s="3" customFormat="1" ht="15" customHeight="1" x14ac:dyDescent="0.2">
      <c r="C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3:35" s="3" customFormat="1" ht="15" customHeight="1" x14ac:dyDescent="0.2">
      <c r="C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3:35" s="3" customFormat="1" ht="15" customHeight="1" x14ac:dyDescent="0.2">
      <c r="C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3:35" s="3" customFormat="1" ht="15" customHeight="1" x14ac:dyDescent="0.2">
      <c r="C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3:35" s="3" customFormat="1" ht="15" customHeight="1" x14ac:dyDescent="0.2">
      <c r="C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3:35" s="3" customFormat="1" ht="15" customHeight="1" x14ac:dyDescent="0.2">
      <c r="C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3:35" s="3" customFormat="1" ht="15" customHeight="1" x14ac:dyDescent="0.2">
      <c r="C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3:35" s="3" customFormat="1" ht="15" customHeight="1" x14ac:dyDescent="0.2">
      <c r="C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3:35" s="3" customFormat="1" ht="15" customHeight="1" x14ac:dyDescent="0.2">
      <c r="C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3:35" s="3" customFormat="1" ht="15" customHeight="1" x14ac:dyDescent="0.2">
      <c r="C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3:35" s="3" customFormat="1" ht="15" customHeight="1" x14ac:dyDescent="0.2">
      <c r="C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3:35" s="3" customFormat="1" ht="15" customHeight="1" x14ac:dyDescent="0.2">
      <c r="C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3:35" s="3" customFormat="1" ht="15" customHeight="1" x14ac:dyDescent="0.2">
      <c r="C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3:35" s="3" customFormat="1" ht="15" customHeight="1" x14ac:dyDescent="0.2">
      <c r="C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3:35" s="3" customFormat="1" ht="15" customHeight="1" x14ac:dyDescent="0.2">
      <c r="C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3:35" s="3" customFormat="1" ht="15" customHeight="1" x14ac:dyDescent="0.2">
      <c r="C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3:35" s="3" customFormat="1" ht="15" customHeight="1" x14ac:dyDescent="0.2">
      <c r="C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3:35" s="3" customFormat="1" ht="15" customHeight="1" x14ac:dyDescent="0.2">
      <c r="C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3:35" s="3" customFormat="1" ht="15" customHeight="1" x14ac:dyDescent="0.2">
      <c r="C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3:35" s="3" customFormat="1" ht="15" customHeight="1" x14ac:dyDescent="0.2">
      <c r="C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3:35" s="3" customFormat="1" ht="15" customHeight="1" x14ac:dyDescent="0.2">
      <c r="C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3:35" s="3" customFormat="1" ht="15" customHeight="1" x14ac:dyDescent="0.2">
      <c r="C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3:35" s="3" customFormat="1" ht="15" customHeight="1" x14ac:dyDescent="0.2">
      <c r="C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3:35" s="3" customFormat="1" ht="15" customHeight="1" x14ac:dyDescent="0.2">
      <c r="C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3:35" s="3" customFormat="1" ht="15" customHeight="1" x14ac:dyDescent="0.2">
      <c r="C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3:35" s="3" customFormat="1" ht="15" customHeight="1" x14ac:dyDescent="0.2">
      <c r="C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3:35" s="3" customFormat="1" ht="15" customHeight="1" x14ac:dyDescent="0.2">
      <c r="C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3:35" s="3" customFormat="1" ht="15" customHeight="1" x14ac:dyDescent="0.2">
      <c r="C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3:35" s="3" customFormat="1" ht="15" customHeight="1" x14ac:dyDescent="0.2">
      <c r="C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3:35" s="3" customFormat="1" ht="15" customHeight="1" x14ac:dyDescent="0.2">
      <c r="C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3:35" s="3" customFormat="1" ht="15" customHeight="1" x14ac:dyDescent="0.2">
      <c r="C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3:35" s="3" customFormat="1" ht="15" customHeight="1" x14ac:dyDescent="0.2">
      <c r="C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3:35" s="3" customFormat="1" ht="15" customHeight="1" x14ac:dyDescent="0.2">
      <c r="C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3:35" s="3" customFormat="1" ht="15" customHeight="1" x14ac:dyDescent="0.2">
      <c r="C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3:35" s="3" customFormat="1" ht="15" customHeight="1" x14ac:dyDescent="0.2">
      <c r="C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3:35" s="3" customFormat="1" ht="15" customHeight="1" x14ac:dyDescent="0.2">
      <c r="C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3:35" s="3" customFormat="1" ht="15" customHeight="1" x14ac:dyDescent="0.2">
      <c r="C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3:35" s="3" customFormat="1" ht="15" customHeight="1" x14ac:dyDescent="0.2">
      <c r="C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3:35" s="3" customFormat="1" ht="15" customHeight="1" x14ac:dyDescent="0.2">
      <c r="C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3:35" s="3" customFormat="1" ht="15" customHeight="1" x14ac:dyDescent="0.2">
      <c r="C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3:35" s="3" customFormat="1" ht="15" customHeight="1" x14ac:dyDescent="0.2">
      <c r="C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3:35" s="3" customFormat="1" ht="15" customHeight="1" x14ac:dyDescent="0.2">
      <c r="C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3:35" s="3" customFormat="1" ht="15" customHeight="1" x14ac:dyDescent="0.2">
      <c r="C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3:35" s="3" customFormat="1" ht="15" customHeight="1" x14ac:dyDescent="0.2">
      <c r="C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3:35" s="3" customFormat="1" ht="15" customHeight="1" x14ac:dyDescent="0.2">
      <c r="C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3:35" s="3" customFormat="1" ht="15" customHeight="1" x14ac:dyDescent="0.2">
      <c r="C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3:35" s="3" customFormat="1" ht="15" customHeight="1" x14ac:dyDescent="0.2">
      <c r="C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3:35" s="3" customFormat="1" ht="15" customHeight="1" x14ac:dyDescent="0.2">
      <c r="C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3:35" s="3" customFormat="1" ht="15" customHeight="1" x14ac:dyDescent="0.2">
      <c r="C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3:35" s="3" customFormat="1" ht="15" customHeight="1" x14ac:dyDescent="0.2">
      <c r="C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3:35" s="3" customFormat="1" ht="15" customHeight="1" x14ac:dyDescent="0.2">
      <c r="C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3:35" s="3" customFormat="1" ht="15" customHeight="1" x14ac:dyDescent="0.2">
      <c r="C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3:35" s="3" customFormat="1" ht="15" customHeight="1" x14ac:dyDescent="0.2">
      <c r="C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3:35" s="3" customFormat="1" ht="15" customHeight="1" x14ac:dyDescent="0.2">
      <c r="C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3:35" s="3" customFormat="1" ht="15" customHeight="1" x14ac:dyDescent="0.2">
      <c r="C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spans="3:35" s="3" customFormat="1" ht="15" customHeight="1" x14ac:dyDescent="0.2">
      <c r="C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3:35" s="3" customFormat="1" ht="15" customHeight="1" x14ac:dyDescent="0.2">
      <c r="C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spans="3:35" s="3" customFormat="1" ht="15" customHeight="1" x14ac:dyDescent="0.2">
      <c r="C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spans="3:35" s="3" customFormat="1" ht="15" customHeight="1" x14ac:dyDescent="0.2">
      <c r="C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spans="3:35" s="3" customFormat="1" ht="15" customHeight="1" x14ac:dyDescent="0.2">
      <c r="C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</row>
    <row r="186" spans="3:35" s="3" customFormat="1" ht="15" customHeight="1" x14ac:dyDescent="0.2">
      <c r="C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</row>
    <row r="187" spans="3:35" s="3" customFormat="1" ht="15" customHeight="1" x14ac:dyDescent="0.2">
      <c r="C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</row>
    <row r="188" spans="3:35" s="3" customFormat="1" ht="15" customHeight="1" x14ac:dyDescent="0.2">
      <c r="C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</row>
    <row r="189" spans="3:35" s="3" customFormat="1" ht="15" customHeight="1" x14ac:dyDescent="0.2">
      <c r="C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</row>
    <row r="190" spans="3:35" s="3" customFormat="1" ht="15" customHeight="1" x14ac:dyDescent="0.2">
      <c r="C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</row>
    <row r="191" spans="3:35" s="3" customFormat="1" ht="15" customHeight="1" x14ac:dyDescent="0.2">
      <c r="C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</row>
    <row r="192" spans="3:35" s="3" customFormat="1" ht="15" customHeight="1" x14ac:dyDescent="0.2">
      <c r="C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</row>
    <row r="193" spans="3:35" s="3" customFormat="1" ht="15" customHeight="1" x14ac:dyDescent="0.2">
      <c r="C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</row>
    <row r="194" spans="3:35" s="3" customFormat="1" ht="15" customHeight="1" x14ac:dyDescent="0.2">
      <c r="C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</row>
    <row r="195" spans="3:35" s="3" customFormat="1" ht="15" customHeight="1" x14ac:dyDescent="0.2">
      <c r="C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</row>
    <row r="196" spans="3:35" s="3" customFormat="1" ht="15" customHeight="1" x14ac:dyDescent="0.2">
      <c r="C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</row>
    <row r="197" spans="3:35" s="3" customFormat="1" ht="15" customHeight="1" x14ac:dyDescent="0.2">
      <c r="C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</row>
    <row r="198" spans="3:35" s="3" customFormat="1" ht="15" customHeight="1" x14ac:dyDescent="0.2">
      <c r="C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</row>
    <row r="199" spans="3:35" s="3" customFormat="1" ht="15" customHeight="1" x14ac:dyDescent="0.2">
      <c r="C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</row>
    <row r="200" spans="3:35" s="3" customFormat="1" ht="15" customHeight="1" x14ac:dyDescent="0.2">
      <c r="C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</row>
    <row r="201" spans="3:35" s="3" customFormat="1" ht="15" customHeight="1" x14ac:dyDescent="0.2">
      <c r="C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</row>
    <row r="202" spans="3:35" s="3" customFormat="1" ht="15" customHeight="1" x14ac:dyDescent="0.2">
      <c r="C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</row>
    <row r="203" spans="3:35" s="3" customFormat="1" ht="15" customHeight="1" x14ac:dyDescent="0.2">
      <c r="C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</row>
    <row r="204" spans="3:35" s="3" customFormat="1" ht="15" customHeight="1" x14ac:dyDescent="0.2">
      <c r="C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</row>
    <row r="205" spans="3:35" s="3" customFormat="1" ht="15" customHeight="1" x14ac:dyDescent="0.2">
      <c r="C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</row>
    <row r="206" spans="3:35" s="3" customFormat="1" ht="15" customHeight="1" x14ac:dyDescent="0.2">
      <c r="C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</row>
    <row r="207" spans="3:35" s="3" customFormat="1" ht="15" customHeight="1" x14ac:dyDescent="0.2">
      <c r="C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</row>
    <row r="208" spans="3:35" s="3" customFormat="1" ht="15" customHeight="1" x14ac:dyDescent="0.2">
      <c r="C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</row>
    <row r="209" spans="3:35" s="3" customFormat="1" ht="15" customHeight="1" x14ac:dyDescent="0.2">
      <c r="C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</row>
    <row r="210" spans="3:35" s="3" customFormat="1" ht="15" customHeight="1" x14ac:dyDescent="0.2">
      <c r="C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</row>
    <row r="211" spans="3:35" s="3" customFormat="1" ht="15" customHeight="1" x14ac:dyDescent="0.2">
      <c r="C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</row>
    <row r="212" spans="3:35" s="3" customFormat="1" ht="15" customHeight="1" x14ac:dyDescent="0.2">
      <c r="C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</row>
    <row r="213" spans="3:35" s="3" customFormat="1" ht="15" customHeight="1" x14ac:dyDescent="0.2">
      <c r="C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</row>
    <row r="214" spans="3:35" s="3" customFormat="1" ht="15" customHeight="1" x14ac:dyDescent="0.2">
      <c r="C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</row>
    <row r="215" spans="3:35" s="3" customFormat="1" ht="15" customHeight="1" x14ac:dyDescent="0.2">
      <c r="C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</row>
    <row r="216" spans="3:35" s="3" customFormat="1" ht="15" customHeight="1" x14ac:dyDescent="0.2">
      <c r="C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</row>
    <row r="217" spans="3:35" s="3" customFormat="1" ht="15" customHeight="1" x14ac:dyDescent="0.2">
      <c r="C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</row>
    <row r="218" spans="3:35" s="3" customFormat="1" ht="15" customHeight="1" x14ac:dyDescent="0.2">
      <c r="C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</row>
    <row r="219" spans="3:35" s="3" customFormat="1" ht="15" customHeight="1" x14ac:dyDescent="0.2">
      <c r="C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spans="3:35" s="3" customFormat="1" ht="15" customHeight="1" x14ac:dyDescent="0.2">
      <c r="C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</row>
    <row r="221" spans="3:35" s="3" customFormat="1" ht="15" customHeight="1" x14ac:dyDescent="0.2">
      <c r="C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</row>
    <row r="222" spans="3:35" s="3" customFormat="1" ht="15" customHeight="1" x14ac:dyDescent="0.2">
      <c r="C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</row>
    <row r="223" spans="3:35" s="3" customFormat="1" ht="15" customHeight="1" x14ac:dyDescent="0.2">
      <c r="C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</row>
    <row r="224" spans="3:35" s="3" customFormat="1" ht="15" customHeight="1" x14ac:dyDescent="0.2">
      <c r="C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</row>
    <row r="225" spans="3:35" s="3" customFormat="1" ht="15" customHeight="1" x14ac:dyDescent="0.2">
      <c r="C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</row>
    <row r="226" spans="3:35" s="3" customFormat="1" ht="15" customHeight="1" x14ac:dyDescent="0.2">
      <c r="C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</row>
    <row r="227" spans="3:35" s="3" customFormat="1" ht="15" customHeight="1" x14ac:dyDescent="0.2">
      <c r="C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</row>
    <row r="228" spans="3:35" s="3" customFormat="1" ht="15" customHeight="1" x14ac:dyDescent="0.2">
      <c r="C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</row>
    <row r="229" spans="3:35" s="3" customFormat="1" ht="15" customHeight="1" x14ac:dyDescent="0.2">
      <c r="C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</row>
    <row r="230" spans="3:35" s="3" customFormat="1" ht="15" customHeight="1" x14ac:dyDescent="0.2">
      <c r="C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</row>
    <row r="231" spans="3:35" s="3" customFormat="1" ht="15" customHeight="1" x14ac:dyDescent="0.2">
      <c r="C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</row>
    <row r="232" spans="3:35" s="3" customFormat="1" ht="15" customHeight="1" x14ac:dyDescent="0.2">
      <c r="C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</row>
    <row r="233" spans="3:35" s="3" customFormat="1" ht="15" customHeight="1" x14ac:dyDescent="0.2">
      <c r="C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</row>
    <row r="234" spans="3:35" s="3" customFormat="1" ht="15" customHeight="1" x14ac:dyDescent="0.2">
      <c r="C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</row>
    <row r="235" spans="3:35" s="3" customFormat="1" ht="15" customHeight="1" x14ac:dyDescent="0.2">
      <c r="C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</row>
    <row r="236" spans="3:35" s="3" customFormat="1" ht="15" customHeight="1" x14ac:dyDescent="0.2">
      <c r="C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</row>
    <row r="237" spans="3:35" s="3" customFormat="1" ht="15" customHeight="1" x14ac:dyDescent="0.2">
      <c r="C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</row>
    <row r="238" spans="3:35" s="3" customFormat="1" ht="15" customHeight="1" x14ac:dyDescent="0.2">
      <c r="C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</row>
    <row r="239" spans="3:35" s="3" customFormat="1" ht="15" customHeight="1" x14ac:dyDescent="0.2">
      <c r="C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</row>
    <row r="240" spans="3:35" s="3" customFormat="1" ht="15" customHeight="1" x14ac:dyDescent="0.2">
      <c r="C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</row>
    <row r="241" spans="3:35" s="3" customFormat="1" ht="15" customHeight="1" x14ac:dyDescent="0.2">
      <c r="C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</row>
    <row r="242" spans="3:35" s="3" customFormat="1" ht="15" customHeight="1" x14ac:dyDescent="0.2">
      <c r="C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</row>
    <row r="243" spans="3:35" s="3" customFormat="1" ht="15" customHeight="1" x14ac:dyDescent="0.2">
      <c r="C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</row>
    <row r="244" spans="3:35" s="3" customFormat="1" ht="15" customHeight="1" x14ac:dyDescent="0.2">
      <c r="C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</row>
    <row r="245" spans="3:35" s="3" customFormat="1" ht="15" customHeight="1" x14ac:dyDescent="0.2">
      <c r="C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</row>
    <row r="246" spans="3:35" s="3" customFormat="1" ht="15" customHeight="1" x14ac:dyDescent="0.2">
      <c r="C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</row>
    <row r="247" spans="3:35" s="3" customFormat="1" ht="15" customHeight="1" x14ac:dyDescent="0.2">
      <c r="C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</row>
    <row r="248" spans="3:35" s="3" customFormat="1" ht="15" customHeight="1" x14ac:dyDescent="0.2">
      <c r="C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</row>
    <row r="249" spans="3:35" s="3" customFormat="1" ht="15" customHeight="1" x14ac:dyDescent="0.2">
      <c r="C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</row>
    <row r="250" spans="3:35" s="3" customFormat="1" ht="15" customHeight="1" x14ac:dyDescent="0.2">
      <c r="C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</row>
    <row r="251" spans="3:35" s="3" customFormat="1" ht="15" customHeight="1" x14ac:dyDescent="0.2">
      <c r="C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</row>
    <row r="252" spans="3:35" s="3" customFormat="1" ht="15" customHeight="1" x14ac:dyDescent="0.2">
      <c r="C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</row>
    <row r="253" spans="3:35" s="3" customFormat="1" ht="15" customHeight="1" x14ac:dyDescent="0.2">
      <c r="C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</row>
    <row r="254" spans="3:35" s="3" customFormat="1" ht="15" customHeight="1" x14ac:dyDescent="0.2">
      <c r="C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</row>
    <row r="255" spans="3:35" s="3" customFormat="1" ht="15" customHeight="1" x14ac:dyDescent="0.2">
      <c r="C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</row>
    <row r="256" spans="3:35" s="3" customFormat="1" ht="15" customHeight="1" x14ac:dyDescent="0.2">
      <c r="C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</row>
    <row r="257" spans="3:35" s="3" customFormat="1" ht="15" customHeight="1" x14ac:dyDescent="0.2">
      <c r="C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</row>
    <row r="258" spans="3:35" s="3" customFormat="1" ht="15" customHeight="1" x14ac:dyDescent="0.2">
      <c r="C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</row>
    <row r="259" spans="3:35" s="3" customFormat="1" ht="15" customHeight="1" x14ac:dyDescent="0.2">
      <c r="C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</row>
    <row r="260" spans="3:35" s="3" customFormat="1" ht="15" customHeight="1" x14ac:dyDescent="0.2">
      <c r="C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</row>
    <row r="261" spans="3:35" s="3" customFormat="1" ht="15" customHeight="1" x14ac:dyDescent="0.2">
      <c r="C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</row>
    <row r="262" spans="3:35" s="3" customFormat="1" ht="15" customHeight="1" x14ac:dyDescent="0.2">
      <c r="C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</row>
    <row r="263" spans="3:35" s="3" customFormat="1" ht="15" customHeight="1" x14ac:dyDescent="0.2">
      <c r="C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</row>
    <row r="264" spans="3:35" s="3" customFormat="1" ht="15" customHeight="1" x14ac:dyDescent="0.2">
      <c r="C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</row>
    <row r="265" spans="3:35" s="3" customFormat="1" ht="15" customHeight="1" x14ac:dyDescent="0.2">
      <c r="C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</row>
    <row r="266" spans="3:35" s="3" customFormat="1" ht="15" customHeight="1" x14ac:dyDescent="0.2">
      <c r="C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</row>
    <row r="267" spans="3:35" s="3" customFormat="1" ht="15" customHeight="1" x14ac:dyDescent="0.2">
      <c r="C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</row>
    <row r="268" spans="3:35" s="3" customFormat="1" ht="15" customHeight="1" x14ac:dyDescent="0.2">
      <c r="C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</row>
    <row r="269" spans="3:35" s="3" customFormat="1" ht="15" customHeight="1" x14ac:dyDescent="0.2">
      <c r="C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</row>
    <row r="270" spans="3:35" s="3" customFormat="1" ht="15" customHeight="1" x14ac:dyDescent="0.2">
      <c r="C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</row>
    <row r="271" spans="3:35" s="3" customFormat="1" ht="15" customHeight="1" x14ac:dyDescent="0.2">
      <c r="C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</row>
    <row r="272" spans="3:35" s="3" customFormat="1" ht="15" customHeight="1" x14ac:dyDescent="0.2">
      <c r="C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</row>
    <row r="273" spans="3:35" s="3" customFormat="1" ht="15" customHeight="1" x14ac:dyDescent="0.2">
      <c r="C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</row>
    <row r="274" spans="3:35" s="3" customFormat="1" ht="15" customHeight="1" x14ac:dyDescent="0.2">
      <c r="C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</row>
    <row r="275" spans="3:35" s="3" customFormat="1" ht="15" customHeight="1" x14ac:dyDescent="0.2">
      <c r="C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</row>
    <row r="276" spans="3:35" s="3" customFormat="1" ht="15" customHeight="1" x14ac:dyDescent="0.2">
      <c r="C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</row>
    <row r="277" spans="3:35" s="3" customFormat="1" ht="15" customHeight="1" x14ac:dyDescent="0.2">
      <c r="C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</row>
    <row r="278" spans="3:35" s="3" customFormat="1" ht="15" customHeight="1" x14ac:dyDescent="0.2">
      <c r="C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</row>
    <row r="279" spans="3:35" s="3" customFormat="1" ht="15" customHeight="1" x14ac:dyDescent="0.2">
      <c r="C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</row>
    <row r="280" spans="3:35" s="3" customFormat="1" ht="15" customHeight="1" x14ac:dyDescent="0.2">
      <c r="C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</row>
    <row r="281" spans="3:35" s="3" customFormat="1" ht="15" customHeight="1" x14ac:dyDescent="0.2">
      <c r="C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</row>
    <row r="282" spans="3:35" s="3" customFormat="1" ht="15" customHeight="1" x14ac:dyDescent="0.2">
      <c r="C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</row>
    <row r="283" spans="3:35" s="3" customFormat="1" ht="15" customHeight="1" x14ac:dyDescent="0.2">
      <c r="C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</row>
    <row r="284" spans="3:35" s="3" customFormat="1" ht="15" customHeight="1" x14ac:dyDescent="0.2">
      <c r="C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</row>
    <row r="285" spans="3:35" s="3" customFormat="1" ht="15" customHeight="1" x14ac:dyDescent="0.2">
      <c r="C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</row>
    <row r="286" spans="3:35" s="3" customFormat="1" ht="15" customHeight="1" x14ac:dyDescent="0.2">
      <c r="C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</row>
    <row r="287" spans="3:35" s="3" customFormat="1" ht="15" customHeight="1" x14ac:dyDescent="0.2">
      <c r="C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</row>
    <row r="288" spans="3:35" s="3" customFormat="1" ht="15" customHeight="1" x14ac:dyDescent="0.2">
      <c r="C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</row>
    <row r="289" spans="3:35" s="3" customFormat="1" ht="15" customHeight="1" x14ac:dyDescent="0.2">
      <c r="C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</row>
    <row r="290" spans="3:35" s="3" customFormat="1" ht="15" customHeight="1" x14ac:dyDescent="0.2">
      <c r="C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</row>
    <row r="291" spans="3:35" s="3" customFormat="1" ht="15" customHeight="1" x14ac:dyDescent="0.2">
      <c r="C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</row>
    <row r="292" spans="3:35" s="3" customFormat="1" ht="15" customHeight="1" x14ac:dyDescent="0.2">
      <c r="C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</row>
    <row r="293" spans="3:35" s="3" customFormat="1" ht="15" customHeight="1" x14ac:dyDescent="0.2">
      <c r="C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</row>
    <row r="294" spans="3:35" s="3" customFormat="1" ht="15" customHeight="1" x14ac:dyDescent="0.2">
      <c r="C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</row>
    <row r="295" spans="3:35" s="3" customFormat="1" ht="15" customHeight="1" x14ac:dyDescent="0.2">
      <c r="C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</row>
    <row r="296" spans="3:35" s="3" customFormat="1" ht="15" customHeight="1" x14ac:dyDescent="0.2">
      <c r="C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</row>
    <row r="297" spans="3:35" s="3" customFormat="1" ht="15" customHeight="1" x14ac:dyDescent="0.2">
      <c r="C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</row>
    <row r="298" spans="3:35" s="3" customFormat="1" ht="15" customHeight="1" x14ac:dyDescent="0.2">
      <c r="C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</row>
    <row r="299" spans="3:35" s="3" customFormat="1" ht="15" customHeight="1" x14ac:dyDescent="0.2">
      <c r="C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</row>
    <row r="300" spans="3:35" s="3" customFormat="1" ht="15" customHeight="1" x14ac:dyDescent="0.2">
      <c r="C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</row>
    <row r="301" spans="3:35" s="3" customFormat="1" ht="15" customHeight="1" x14ac:dyDescent="0.2">
      <c r="C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</row>
    <row r="302" spans="3:35" s="3" customFormat="1" ht="15" customHeight="1" x14ac:dyDescent="0.2">
      <c r="C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</row>
    <row r="303" spans="3:35" s="3" customFormat="1" ht="15" customHeight="1" x14ac:dyDescent="0.2">
      <c r="C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</row>
    <row r="304" spans="3:35" s="3" customFormat="1" ht="15" customHeight="1" x14ac:dyDescent="0.2">
      <c r="C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</row>
    <row r="305" spans="3:35" s="3" customFormat="1" ht="15" customHeight="1" x14ac:dyDescent="0.2">
      <c r="C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</row>
    <row r="306" spans="3:35" s="3" customFormat="1" ht="15" customHeight="1" x14ac:dyDescent="0.2">
      <c r="C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</row>
    <row r="307" spans="3:35" s="3" customFormat="1" ht="15" customHeight="1" x14ac:dyDescent="0.2">
      <c r="C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</row>
    <row r="308" spans="3:35" s="3" customFormat="1" ht="15" customHeight="1" x14ac:dyDescent="0.2">
      <c r="C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</row>
    <row r="309" spans="3:35" s="3" customFormat="1" ht="15" customHeight="1" x14ac:dyDescent="0.2">
      <c r="C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</row>
    <row r="310" spans="3:35" s="3" customFormat="1" ht="15" customHeight="1" x14ac:dyDescent="0.2">
      <c r="C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</row>
    <row r="311" spans="3:35" s="3" customFormat="1" ht="15" customHeight="1" x14ac:dyDescent="0.2">
      <c r="C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</row>
    <row r="312" spans="3:35" s="3" customFormat="1" ht="15" customHeight="1" x14ac:dyDescent="0.2">
      <c r="C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</row>
    <row r="313" spans="3:35" s="3" customFormat="1" ht="15" customHeight="1" x14ac:dyDescent="0.2">
      <c r="C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</row>
    <row r="314" spans="3:35" s="3" customFormat="1" ht="15" customHeight="1" x14ac:dyDescent="0.2">
      <c r="C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</row>
    <row r="315" spans="3:35" s="3" customFormat="1" ht="15" customHeight="1" x14ac:dyDescent="0.2">
      <c r="C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</row>
    <row r="316" spans="3:35" s="3" customFormat="1" ht="15" customHeight="1" x14ac:dyDescent="0.2">
      <c r="C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</row>
    <row r="317" spans="3:35" s="3" customFormat="1" ht="15" customHeight="1" x14ac:dyDescent="0.2">
      <c r="C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</row>
    <row r="318" spans="3:35" s="3" customFormat="1" ht="15" customHeight="1" x14ac:dyDescent="0.2">
      <c r="C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</row>
    <row r="319" spans="3:35" s="3" customFormat="1" ht="15" customHeight="1" x14ac:dyDescent="0.2">
      <c r="C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</row>
    <row r="320" spans="3:35" s="3" customFormat="1" ht="15" customHeight="1" x14ac:dyDescent="0.2">
      <c r="C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</row>
    <row r="321" spans="3:35" s="3" customFormat="1" ht="15" customHeight="1" x14ac:dyDescent="0.2">
      <c r="C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</row>
    <row r="322" spans="3:35" s="3" customFormat="1" ht="15" customHeight="1" x14ac:dyDescent="0.2">
      <c r="C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</row>
    <row r="323" spans="3:35" s="3" customFormat="1" ht="15" customHeight="1" x14ac:dyDescent="0.2">
      <c r="C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</row>
    <row r="324" spans="3:35" s="3" customFormat="1" ht="15" customHeight="1" x14ac:dyDescent="0.2">
      <c r="C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</row>
    <row r="325" spans="3:35" s="3" customFormat="1" ht="15" customHeight="1" x14ac:dyDescent="0.2">
      <c r="C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</row>
    <row r="326" spans="3:35" s="3" customFormat="1" ht="15" customHeight="1" x14ac:dyDescent="0.2">
      <c r="C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</row>
    <row r="327" spans="3:35" s="3" customFormat="1" ht="15" customHeight="1" x14ac:dyDescent="0.2">
      <c r="C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</row>
    <row r="328" spans="3:35" s="3" customFormat="1" ht="15" customHeight="1" x14ac:dyDescent="0.2">
      <c r="C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</row>
    <row r="329" spans="3:35" s="3" customFormat="1" ht="15" customHeight="1" x14ac:dyDescent="0.2">
      <c r="C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</row>
    <row r="330" spans="3:35" s="3" customFormat="1" ht="15" customHeight="1" x14ac:dyDescent="0.2">
      <c r="C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</row>
    <row r="331" spans="3:35" s="3" customFormat="1" ht="15" customHeight="1" x14ac:dyDescent="0.2">
      <c r="C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</row>
    <row r="332" spans="3:35" s="3" customFormat="1" ht="15" customHeight="1" x14ac:dyDescent="0.2">
      <c r="C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</row>
    <row r="333" spans="3:35" s="3" customFormat="1" ht="15" customHeight="1" x14ac:dyDescent="0.2">
      <c r="C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</row>
    <row r="334" spans="3:35" s="3" customFormat="1" ht="15" customHeight="1" x14ac:dyDescent="0.2">
      <c r="C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</row>
    <row r="335" spans="3:35" s="3" customFormat="1" ht="15" customHeight="1" x14ac:dyDescent="0.2">
      <c r="C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</row>
    <row r="336" spans="3:35" s="3" customFormat="1" ht="15" customHeight="1" x14ac:dyDescent="0.2">
      <c r="C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</row>
    <row r="337" spans="3:35" s="3" customFormat="1" ht="15" customHeight="1" x14ac:dyDescent="0.2">
      <c r="C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</row>
    <row r="338" spans="3:35" s="3" customFormat="1" ht="15" customHeight="1" x14ac:dyDescent="0.2">
      <c r="C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</row>
    <row r="339" spans="3:35" s="3" customFormat="1" ht="15" customHeight="1" x14ac:dyDescent="0.2">
      <c r="C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</row>
    <row r="340" spans="3:35" s="3" customFormat="1" ht="15" customHeight="1" x14ac:dyDescent="0.2">
      <c r="C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</row>
    <row r="341" spans="3:35" s="3" customFormat="1" ht="15" customHeight="1" x14ac:dyDescent="0.2">
      <c r="C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</row>
    <row r="342" spans="3:35" s="3" customFormat="1" ht="15" customHeight="1" x14ac:dyDescent="0.2">
      <c r="C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</row>
    <row r="343" spans="3:35" s="3" customFormat="1" ht="15" customHeight="1" x14ac:dyDescent="0.2">
      <c r="C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</row>
    <row r="344" spans="3:35" s="3" customFormat="1" ht="15" customHeight="1" x14ac:dyDescent="0.2">
      <c r="C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</row>
    <row r="345" spans="3:35" s="3" customFormat="1" ht="15" customHeight="1" x14ac:dyDescent="0.2">
      <c r="C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</row>
    <row r="346" spans="3:35" s="3" customFormat="1" ht="15" customHeight="1" x14ac:dyDescent="0.2">
      <c r="C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</row>
    <row r="347" spans="3:35" s="3" customFormat="1" ht="15" customHeight="1" x14ac:dyDescent="0.2">
      <c r="C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</row>
    <row r="348" spans="3:35" s="3" customFormat="1" ht="15" customHeight="1" x14ac:dyDescent="0.2">
      <c r="C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</row>
    <row r="349" spans="3:35" s="3" customFormat="1" ht="15" customHeight="1" x14ac:dyDescent="0.2">
      <c r="C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</row>
    <row r="350" spans="3:35" s="3" customFormat="1" ht="15" customHeight="1" x14ac:dyDescent="0.2">
      <c r="C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</row>
    <row r="351" spans="3:35" s="3" customFormat="1" ht="15" customHeight="1" x14ac:dyDescent="0.2">
      <c r="C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</row>
    <row r="352" spans="3:35" s="3" customFormat="1" ht="15" customHeight="1" x14ac:dyDescent="0.2">
      <c r="C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</row>
    <row r="353" spans="3:35" s="3" customFormat="1" ht="15" customHeight="1" x14ac:dyDescent="0.2">
      <c r="C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</row>
    <row r="354" spans="3:35" s="3" customFormat="1" ht="15" customHeight="1" x14ac:dyDescent="0.2">
      <c r="C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</row>
    <row r="355" spans="3:35" s="3" customFormat="1" ht="15" customHeight="1" x14ac:dyDescent="0.2">
      <c r="C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</row>
    <row r="356" spans="3:35" s="3" customFormat="1" ht="15" customHeight="1" x14ac:dyDescent="0.2">
      <c r="C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</row>
    <row r="357" spans="3:35" s="3" customFormat="1" ht="15" customHeight="1" x14ac:dyDescent="0.2">
      <c r="C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</row>
    <row r="358" spans="3:35" s="3" customFormat="1" ht="15" customHeight="1" x14ac:dyDescent="0.2">
      <c r="C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</row>
    <row r="359" spans="3:35" s="3" customFormat="1" ht="15" customHeight="1" x14ac:dyDescent="0.2">
      <c r="C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</row>
    <row r="360" spans="3:35" s="3" customFormat="1" ht="15" customHeight="1" x14ac:dyDescent="0.2">
      <c r="C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</row>
    <row r="361" spans="3:35" s="3" customFormat="1" ht="15" customHeight="1" x14ac:dyDescent="0.2">
      <c r="C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</row>
    <row r="362" spans="3:35" s="3" customFormat="1" ht="15" customHeight="1" x14ac:dyDescent="0.2">
      <c r="C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</row>
    <row r="363" spans="3:35" s="3" customFormat="1" ht="15" customHeight="1" x14ac:dyDescent="0.2">
      <c r="C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</row>
    <row r="364" spans="3:35" s="3" customFormat="1" ht="15" customHeight="1" x14ac:dyDescent="0.2">
      <c r="C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</row>
    <row r="365" spans="3:35" s="3" customFormat="1" ht="15" customHeight="1" x14ac:dyDescent="0.2">
      <c r="C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</row>
    <row r="366" spans="3:35" s="3" customFormat="1" ht="15" customHeight="1" x14ac:dyDescent="0.2">
      <c r="C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</row>
    <row r="367" spans="3:35" s="3" customFormat="1" ht="15" customHeight="1" x14ac:dyDescent="0.2">
      <c r="C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</row>
    <row r="368" spans="3:35" s="3" customFormat="1" ht="15" customHeight="1" x14ac:dyDescent="0.2">
      <c r="C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</row>
    <row r="369" spans="3:35" s="3" customFormat="1" ht="15" customHeight="1" x14ac:dyDescent="0.2">
      <c r="C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</row>
    <row r="370" spans="3:35" s="3" customFormat="1" ht="15" customHeight="1" x14ac:dyDescent="0.2">
      <c r="C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</row>
    <row r="371" spans="3:35" s="3" customFormat="1" ht="15" customHeight="1" x14ac:dyDescent="0.2">
      <c r="C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</row>
    <row r="372" spans="3:35" s="3" customFormat="1" ht="15" customHeight="1" x14ac:dyDescent="0.2">
      <c r="C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</row>
    <row r="373" spans="3:35" s="3" customFormat="1" ht="15" customHeight="1" x14ac:dyDescent="0.2">
      <c r="C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</row>
    <row r="374" spans="3:35" s="3" customFormat="1" ht="15" customHeight="1" x14ac:dyDescent="0.2">
      <c r="C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</row>
    <row r="375" spans="3:35" s="3" customFormat="1" ht="15" customHeight="1" x14ac:dyDescent="0.2">
      <c r="C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</row>
    <row r="376" spans="3:35" s="3" customFormat="1" ht="15" customHeight="1" x14ac:dyDescent="0.2">
      <c r="C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</row>
    <row r="377" spans="3:35" s="3" customFormat="1" ht="15" customHeight="1" x14ac:dyDescent="0.2">
      <c r="C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</row>
    <row r="378" spans="3:35" s="3" customFormat="1" ht="15" customHeight="1" x14ac:dyDescent="0.2">
      <c r="C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</row>
    <row r="379" spans="3:35" s="3" customFormat="1" ht="15" customHeight="1" x14ac:dyDescent="0.2">
      <c r="C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</row>
    <row r="380" spans="3:35" s="3" customFormat="1" ht="15" customHeight="1" x14ac:dyDescent="0.2">
      <c r="C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</row>
    <row r="381" spans="3:35" s="3" customFormat="1" ht="15" customHeight="1" x14ac:dyDescent="0.2">
      <c r="C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</row>
    <row r="382" spans="3:35" s="3" customFormat="1" ht="15" customHeight="1" x14ac:dyDescent="0.2">
      <c r="C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</row>
    <row r="383" spans="3:35" s="3" customFormat="1" ht="15" customHeight="1" x14ac:dyDescent="0.2">
      <c r="C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</row>
    <row r="384" spans="3:35" s="3" customFormat="1" ht="15" customHeight="1" x14ac:dyDescent="0.2">
      <c r="C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</row>
    <row r="385" spans="3:35" s="3" customFormat="1" ht="15" customHeight="1" x14ac:dyDescent="0.2">
      <c r="C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</row>
    <row r="386" spans="3:35" s="3" customFormat="1" ht="15" customHeight="1" x14ac:dyDescent="0.2">
      <c r="C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</row>
    <row r="387" spans="3:35" s="3" customFormat="1" ht="15" customHeight="1" x14ac:dyDescent="0.2">
      <c r="C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</row>
    <row r="388" spans="3:35" s="3" customFormat="1" ht="15" customHeight="1" x14ac:dyDescent="0.2">
      <c r="C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</row>
    <row r="389" spans="3:35" s="3" customFormat="1" ht="15" customHeight="1" x14ac:dyDescent="0.2">
      <c r="C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</row>
    <row r="390" spans="3:35" s="3" customFormat="1" ht="15" customHeight="1" x14ac:dyDescent="0.2">
      <c r="C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</row>
    <row r="391" spans="3:35" s="3" customFormat="1" ht="15" customHeight="1" x14ac:dyDescent="0.2">
      <c r="C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</row>
    <row r="392" spans="3:35" s="3" customFormat="1" ht="15" customHeight="1" x14ac:dyDescent="0.2">
      <c r="C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</row>
    <row r="393" spans="3:35" s="3" customFormat="1" ht="15" customHeight="1" x14ac:dyDescent="0.2">
      <c r="C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</row>
    <row r="394" spans="3:35" s="3" customFormat="1" ht="15" customHeight="1" x14ac:dyDescent="0.2">
      <c r="C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</row>
    <row r="395" spans="3:35" s="3" customFormat="1" ht="15" customHeight="1" x14ac:dyDescent="0.2">
      <c r="C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</row>
    <row r="396" spans="3:35" s="3" customFormat="1" ht="15" customHeight="1" x14ac:dyDescent="0.2">
      <c r="C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</row>
    <row r="397" spans="3:35" s="3" customFormat="1" ht="15" customHeight="1" x14ac:dyDescent="0.2">
      <c r="C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</row>
    <row r="398" spans="3:35" s="3" customFormat="1" ht="15" customHeight="1" x14ac:dyDescent="0.2">
      <c r="C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</row>
    <row r="399" spans="3:35" s="3" customFormat="1" ht="15" customHeight="1" x14ac:dyDescent="0.2">
      <c r="C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</row>
    <row r="400" spans="3:35" s="3" customFormat="1" ht="15" customHeight="1" x14ac:dyDescent="0.2">
      <c r="C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</row>
    <row r="401" spans="3:35" s="3" customFormat="1" ht="15" customHeight="1" x14ac:dyDescent="0.2">
      <c r="C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</row>
    <row r="402" spans="3:35" s="3" customFormat="1" ht="15" customHeight="1" x14ac:dyDescent="0.2">
      <c r="C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</row>
    <row r="403" spans="3:35" s="3" customFormat="1" ht="15" customHeight="1" x14ac:dyDescent="0.2">
      <c r="C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</row>
    <row r="404" spans="3:35" s="3" customFormat="1" ht="15" customHeight="1" x14ac:dyDescent="0.2">
      <c r="C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</row>
    <row r="405" spans="3:35" s="3" customFormat="1" ht="15" customHeight="1" x14ac:dyDescent="0.2">
      <c r="C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</row>
    <row r="406" spans="3:35" s="3" customFormat="1" ht="15" customHeight="1" x14ac:dyDescent="0.2">
      <c r="C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</row>
    <row r="407" spans="3:35" s="3" customFormat="1" ht="15" customHeight="1" x14ac:dyDescent="0.2">
      <c r="C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</row>
    <row r="408" spans="3:35" s="3" customFormat="1" ht="15" customHeight="1" x14ac:dyDescent="0.2">
      <c r="C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</row>
    <row r="409" spans="3:35" s="3" customFormat="1" ht="15" customHeight="1" x14ac:dyDescent="0.2">
      <c r="C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</row>
    <row r="410" spans="3:35" s="3" customFormat="1" ht="15" customHeight="1" x14ac:dyDescent="0.2">
      <c r="C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</row>
    <row r="411" spans="3:35" s="3" customFormat="1" ht="15" customHeight="1" x14ac:dyDescent="0.2">
      <c r="C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</row>
    <row r="412" spans="3:35" s="3" customFormat="1" ht="15" customHeight="1" x14ac:dyDescent="0.2">
      <c r="C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</row>
    <row r="413" spans="3:35" s="3" customFormat="1" ht="15" customHeight="1" x14ac:dyDescent="0.2">
      <c r="C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</row>
    <row r="414" spans="3:35" s="3" customFormat="1" ht="15" customHeight="1" x14ac:dyDescent="0.2">
      <c r="C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</row>
    <row r="415" spans="3:35" s="3" customFormat="1" ht="15" customHeight="1" x14ac:dyDescent="0.2">
      <c r="C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</row>
    <row r="416" spans="3:35" s="3" customFormat="1" ht="15" customHeight="1" x14ac:dyDescent="0.2">
      <c r="C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</row>
    <row r="417" spans="3:35" s="3" customFormat="1" ht="15" customHeight="1" x14ac:dyDescent="0.2">
      <c r="C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</row>
    <row r="418" spans="3:35" s="3" customFormat="1" ht="15" customHeight="1" x14ac:dyDescent="0.2">
      <c r="C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</row>
    <row r="419" spans="3:35" s="3" customFormat="1" ht="15" customHeight="1" x14ac:dyDescent="0.2">
      <c r="C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</row>
    <row r="420" spans="3:35" s="3" customFormat="1" ht="15" customHeight="1" x14ac:dyDescent="0.2">
      <c r="C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</row>
    <row r="421" spans="3:35" s="3" customFormat="1" ht="15" customHeight="1" x14ac:dyDescent="0.2">
      <c r="C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</row>
    <row r="422" spans="3:35" s="3" customFormat="1" ht="15" customHeight="1" x14ac:dyDescent="0.2">
      <c r="C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</row>
    <row r="423" spans="3:35" s="3" customFormat="1" ht="15" customHeight="1" x14ac:dyDescent="0.2">
      <c r="C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</row>
    <row r="424" spans="3:35" s="3" customFormat="1" ht="15" customHeight="1" x14ac:dyDescent="0.2">
      <c r="C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</row>
    <row r="425" spans="3:35" s="3" customFormat="1" ht="15" customHeight="1" x14ac:dyDescent="0.2">
      <c r="C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</row>
    <row r="426" spans="3:35" s="3" customFormat="1" ht="15" customHeight="1" x14ac:dyDescent="0.2">
      <c r="C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</row>
    <row r="427" spans="3:35" s="3" customFormat="1" ht="15" customHeight="1" x14ac:dyDescent="0.2">
      <c r="C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</row>
    <row r="428" spans="3:35" s="3" customFormat="1" ht="15" customHeight="1" x14ac:dyDescent="0.2">
      <c r="C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</row>
    <row r="429" spans="3:35" s="3" customFormat="1" ht="15" customHeight="1" x14ac:dyDescent="0.2">
      <c r="C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</row>
    <row r="430" spans="3:35" s="3" customFormat="1" ht="15" customHeight="1" x14ac:dyDescent="0.2">
      <c r="C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</row>
    <row r="431" spans="3:35" s="3" customFormat="1" ht="15" customHeight="1" x14ac:dyDescent="0.2">
      <c r="C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</row>
    <row r="432" spans="3:35" s="3" customFormat="1" ht="15" customHeight="1" x14ac:dyDescent="0.2">
      <c r="C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</row>
    <row r="433" spans="3:35" s="3" customFormat="1" ht="15" customHeight="1" x14ac:dyDescent="0.2">
      <c r="C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</row>
    <row r="434" spans="3:35" s="3" customFormat="1" ht="15" customHeight="1" x14ac:dyDescent="0.2">
      <c r="C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</row>
    <row r="435" spans="3:35" s="3" customFormat="1" ht="15" customHeight="1" x14ac:dyDescent="0.2">
      <c r="C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</row>
    <row r="436" spans="3:35" s="3" customFormat="1" ht="15" customHeight="1" x14ac:dyDescent="0.2">
      <c r="C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</row>
    <row r="437" spans="3:35" s="3" customFormat="1" ht="15" customHeight="1" x14ac:dyDescent="0.2">
      <c r="C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</row>
    <row r="438" spans="3:35" s="3" customFormat="1" ht="15" customHeight="1" x14ac:dyDescent="0.2">
      <c r="C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</row>
    <row r="439" spans="3:35" s="3" customFormat="1" ht="15" customHeight="1" x14ac:dyDescent="0.2">
      <c r="C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</row>
    <row r="440" spans="3:35" s="3" customFormat="1" ht="15" customHeight="1" x14ac:dyDescent="0.2">
      <c r="C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</row>
    <row r="441" spans="3:35" s="3" customFormat="1" ht="15" customHeight="1" x14ac:dyDescent="0.2">
      <c r="C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</row>
    <row r="442" spans="3:35" s="3" customFormat="1" ht="15" customHeight="1" x14ac:dyDescent="0.2">
      <c r="C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</row>
    <row r="443" spans="3:35" s="3" customFormat="1" ht="15" customHeight="1" x14ac:dyDescent="0.2">
      <c r="C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</row>
    <row r="444" spans="3:35" s="3" customFormat="1" ht="15" customHeight="1" x14ac:dyDescent="0.2">
      <c r="C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</row>
    <row r="445" spans="3:35" s="3" customFormat="1" ht="15" customHeight="1" x14ac:dyDescent="0.2">
      <c r="C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</row>
    <row r="446" spans="3:35" s="3" customFormat="1" ht="15" customHeight="1" x14ac:dyDescent="0.2">
      <c r="C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</row>
    <row r="447" spans="3:35" s="3" customFormat="1" ht="15" customHeight="1" x14ac:dyDescent="0.2">
      <c r="C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</row>
    <row r="448" spans="3:35" s="3" customFormat="1" ht="15" customHeight="1" x14ac:dyDescent="0.2">
      <c r="C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</row>
    <row r="449" spans="3:35" s="3" customFormat="1" ht="15" customHeight="1" x14ac:dyDescent="0.2">
      <c r="C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</row>
    <row r="450" spans="3:35" s="3" customFormat="1" ht="15" customHeight="1" x14ac:dyDescent="0.2">
      <c r="C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</row>
    <row r="451" spans="3:35" s="3" customFormat="1" ht="15" customHeight="1" x14ac:dyDescent="0.2">
      <c r="C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</row>
    <row r="452" spans="3:35" s="3" customFormat="1" ht="15" customHeight="1" x14ac:dyDescent="0.2">
      <c r="C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</row>
    <row r="453" spans="3:35" s="3" customFormat="1" ht="15" customHeight="1" x14ac:dyDescent="0.2">
      <c r="C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</row>
    <row r="454" spans="3:35" s="3" customFormat="1" ht="15" customHeight="1" x14ac:dyDescent="0.2">
      <c r="C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</row>
    <row r="455" spans="3:35" s="3" customFormat="1" ht="15" customHeight="1" x14ac:dyDescent="0.2">
      <c r="C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</row>
    <row r="456" spans="3:35" s="3" customFormat="1" ht="15" customHeight="1" x14ac:dyDescent="0.2">
      <c r="C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</row>
    <row r="457" spans="3:35" s="3" customFormat="1" ht="15" customHeight="1" x14ac:dyDescent="0.2">
      <c r="C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</row>
    <row r="458" spans="3:35" s="3" customFormat="1" ht="15" customHeight="1" x14ac:dyDescent="0.2">
      <c r="C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</row>
    <row r="459" spans="3:35" s="3" customFormat="1" ht="15" customHeight="1" x14ac:dyDescent="0.2">
      <c r="C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</row>
    <row r="460" spans="3:35" s="3" customFormat="1" ht="15" customHeight="1" x14ac:dyDescent="0.2">
      <c r="C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</row>
    <row r="461" spans="3:35" s="3" customFormat="1" ht="15" customHeight="1" x14ac:dyDescent="0.2">
      <c r="C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</row>
    <row r="462" spans="3:35" s="3" customFormat="1" ht="15" customHeight="1" x14ac:dyDescent="0.2">
      <c r="C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</row>
    <row r="463" spans="3:35" s="3" customFormat="1" ht="15" customHeight="1" x14ac:dyDescent="0.2">
      <c r="C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</row>
    <row r="464" spans="3:35" s="3" customFormat="1" ht="15" customHeight="1" x14ac:dyDescent="0.2">
      <c r="C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</row>
    <row r="465" spans="3:35" s="3" customFormat="1" ht="15" customHeight="1" x14ac:dyDescent="0.2">
      <c r="C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</row>
    <row r="466" spans="3:35" s="3" customFormat="1" ht="15" customHeight="1" x14ac:dyDescent="0.2">
      <c r="C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</row>
    <row r="467" spans="3:35" s="3" customFormat="1" ht="15" customHeight="1" x14ac:dyDescent="0.2">
      <c r="C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</row>
    <row r="468" spans="3:35" s="3" customFormat="1" ht="15" customHeight="1" x14ac:dyDescent="0.2">
      <c r="C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</row>
    <row r="469" spans="3:35" s="3" customFormat="1" ht="15" customHeight="1" x14ac:dyDescent="0.2">
      <c r="C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</row>
    <row r="470" spans="3:35" s="3" customFormat="1" ht="15" customHeight="1" x14ac:dyDescent="0.2">
      <c r="C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</row>
    <row r="471" spans="3:35" s="3" customFormat="1" ht="15" customHeight="1" x14ac:dyDescent="0.2">
      <c r="C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</row>
    <row r="472" spans="3:35" s="3" customFormat="1" ht="15" customHeight="1" x14ac:dyDescent="0.2">
      <c r="C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</row>
    <row r="473" spans="3:35" s="3" customFormat="1" ht="15" customHeight="1" x14ac:dyDescent="0.2">
      <c r="C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</row>
    <row r="474" spans="3:35" s="3" customFormat="1" ht="15" customHeight="1" x14ac:dyDescent="0.2">
      <c r="C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</row>
    <row r="475" spans="3:35" s="3" customFormat="1" ht="15" customHeight="1" x14ac:dyDescent="0.2">
      <c r="C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</row>
    <row r="476" spans="3:35" s="3" customFormat="1" ht="15" customHeight="1" x14ac:dyDescent="0.2">
      <c r="C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</row>
    <row r="477" spans="3:35" s="3" customFormat="1" ht="15" customHeight="1" x14ac:dyDescent="0.2">
      <c r="C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</row>
    <row r="478" spans="3:35" s="3" customFormat="1" ht="15" customHeight="1" x14ac:dyDescent="0.2">
      <c r="C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</row>
    <row r="479" spans="3:35" s="3" customFormat="1" ht="15" customHeight="1" x14ac:dyDescent="0.2">
      <c r="C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</row>
    <row r="480" spans="3:35" s="3" customFormat="1" ht="15" customHeight="1" x14ac:dyDescent="0.2">
      <c r="C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</row>
    <row r="481" spans="3:35" s="3" customFormat="1" ht="15" customHeight="1" x14ac:dyDescent="0.2">
      <c r="C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</row>
    <row r="482" spans="3:35" s="3" customFormat="1" ht="15" customHeight="1" x14ac:dyDescent="0.2">
      <c r="C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</row>
    <row r="483" spans="3:35" s="3" customFormat="1" ht="15" customHeight="1" x14ac:dyDescent="0.2">
      <c r="C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</row>
    <row r="484" spans="3:35" s="3" customFormat="1" ht="15" customHeight="1" x14ac:dyDescent="0.2">
      <c r="C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</row>
    <row r="485" spans="3:35" s="3" customFormat="1" ht="15" customHeight="1" x14ac:dyDescent="0.2">
      <c r="C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</row>
    <row r="486" spans="3:35" s="3" customFormat="1" ht="15" customHeight="1" x14ac:dyDescent="0.2">
      <c r="C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</row>
    <row r="487" spans="3:35" s="3" customFormat="1" ht="15" customHeight="1" x14ac:dyDescent="0.2">
      <c r="C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</row>
    <row r="488" spans="3:35" s="3" customFormat="1" ht="15" customHeight="1" x14ac:dyDescent="0.2">
      <c r="C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</row>
    <row r="489" spans="3:35" s="3" customFormat="1" ht="15" customHeight="1" x14ac:dyDescent="0.2">
      <c r="C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</row>
    <row r="490" spans="3:35" s="3" customFormat="1" ht="15" customHeight="1" x14ac:dyDescent="0.2">
      <c r="C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</row>
    <row r="491" spans="3:35" s="3" customFormat="1" ht="15" customHeight="1" x14ac:dyDescent="0.2">
      <c r="C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</row>
    <row r="492" spans="3:35" s="3" customFormat="1" ht="15" customHeight="1" x14ac:dyDescent="0.2">
      <c r="C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</row>
    <row r="493" spans="3:35" s="3" customFormat="1" ht="15" customHeight="1" x14ac:dyDescent="0.2">
      <c r="C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</row>
    <row r="494" spans="3:35" s="3" customFormat="1" ht="15" customHeight="1" x14ac:dyDescent="0.2">
      <c r="C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</row>
    <row r="495" spans="3:35" s="3" customFormat="1" ht="15" customHeight="1" x14ac:dyDescent="0.2">
      <c r="C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</row>
    <row r="496" spans="3:35" s="3" customFormat="1" ht="15" customHeight="1" x14ac:dyDescent="0.2">
      <c r="C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</row>
    <row r="497" spans="3:35" s="3" customFormat="1" ht="15" customHeight="1" x14ac:dyDescent="0.2">
      <c r="C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</row>
    <row r="498" spans="3:35" s="3" customFormat="1" ht="15" customHeight="1" x14ac:dyDescent="0.2">
      <c r="C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</row>
    <row r="499" spans="3:35" s="3" customFormat="1" ht="15" customHeight="1" x14ac:dyDescent="0.2">
      <c r="C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</row>
    <row r="500" spans="3:35" s="3" customFormat="1" ht="15" customHeight="1" x14ac:dyDescent="0.2">
      <c r="C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</row>
    <row r="501" spans="3:35" s="3" customFormat="1" ht="15" customHeight="1" x14ac:dyDescent="0.2">
      <c r="C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</row>
    <row r="502" spans="3:35" s="3" customFormat="1" ht="15" customHeight="1" x14ac:dyDescent="0.2">
      <c r="C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</row>
    <row r="503" spans="3:35" s="3" customFormat="1" ht="15" customHeight="1" x14ac:dyDescent="0.2">
      <c r="C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</row>
    <row r="504" spans="3:35" s="3" customFormat="1" ht="15" customHeight="1" x14ac:dyDescent="0.2">
      <c r="C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</row>
    <row r="505" spans="3:35" s="3" customFormat="1" ht="15" customHeight="1" x14ac:dyDescent="0.2">
      <c r="C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</row>
    <row r="506" spans="3:35" s="3" customFormat="1" ht="15" customHeight="1" x14ac:dyDescent="0.2">
      <c r="C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</row>
    <row r="507" spans="3:35" s="3" customFormat="1" ht="15" customHeight="1" x14ac:dyDescent="0.2">
      <c r="C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</row>
    <row r="508" spans="3:35" s="3" customFormat="1" ht="15" customHeight="1" x14ac:dyDescent="0.2">
      <c r="C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</row>
    <row r="509" spans="3:35" s="3" customFormat="1" ht="15" customHeight="1" x14ac:dyDescent="0.2">
      <c r="C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</row>
    <row r="510" spans="3:35" s="3" customFormat="1" ht="15" customHeight="1" x14ac:dyDescent="0.2">
      <c r="C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</row>
    <row r="511" spans="3:35" s="3" customFormat="1" ht="15" customHeight="1" x14ac:dyDescent="0.2">
      <c r="C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</row>
    <row r="512" spans="3:35" s="3" customFormat="1" ht="15" customHeight="1" x14ac:dyDescent="0.2">
      <c r="C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</row>
    <row r="513" spans="3:35" s="3" customFormat="1" ht="15" customHeight="1" x14ac:dyDescent="0.2">
      <c r="C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</row>
    <row r="514" spans="3:35" s="3" customFormat="1" ht="15" customHeight="1" x14ac:dyDescent="0.2">
      <c r="C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</row>
    <row r="515" spans="3:35" s="3" customFormat="1" ht="15" customHeight="1" x14ac:dyDescent="0.2">
      <c r="C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</row>
    <row r="516" spans="3:35" s="3" customFormat="1" ht="15" customHeight="1" x14ac:dyDescent="0.2">
      <c r="C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</row>
    <row r="517" spans="3:35" s="3" customFormat="1" ht="15" customHeight="1" x14ac:dyDescent="0.2">
      <c r="C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</row>
    <row r="518" spans="3:35" s="3" customFormat="1" ht="15" customHeight="1" x14ac:dyDescent="0.2">
      <c r="C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</row>
    <row r="519" spans="3:35" s="3" customFormat="1" ht="15" customHeight="1" x14ac:dyDescent="0.2">
      <c r="C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</row>
    <row r="520" spans="3:35" s="3" customFormat="1" ht="15" customHeight="1" x14ac:dyDescent="0.2">
      <c r="C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</row>
    <row r="521" spans="3:35" s="3" customFormat="1" ht="15" customHeight="1" x14ac:dyDescent="0.2">
      <c r="C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</row>
    <row r="522" spans="3:35" s="3" customFormat="1" ht="15" customHeight="1" x14ac:dyDescent="0.2">
      <c r="C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</row>
    <row r="523" spans="3:35" s="3" customFormat="1" ht="15" customHeight="1" x14ac:dyDescent="0.2">
      <c r="C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</row>
    <row r="524" spans="3:35" s="3" customFormat="1" ht="15" customHeight="1" x14ac:dyDescent="0.2">
      <c r="C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</row>
    <row r="525" spans="3:35" s="3" customFormat="1" ht="15" customHeight="1" x14ac:dyDescent="0.2">
      <c r="C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</row>
    <row r="526" spans="3:35" s="3" customFormat="1" ht="15" customHeight="1" x14ac:dyDescent="0.2">
      <c r="C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</row>
    <row r="527" spans="3:35" s="3" customFormat="1" ht="15" customHeight="1" x14ac:dyDescent="0.2">
      <c r="C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</row>
    <row r="528" spans="3:35" s="3" customFormat="1" ht="15" customHeight="1" x14ac:dyDescent="0.2">
      <c r="C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</row>
    <row r="529" spans="3:35" s="3" customFormat="1" ht="15" customHeight="1" x14ac:dyDescent="0.2">
      <c r="C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</row>
    <row r="530" spans="3:35" s="3" customFormat="1" ht="15" customHeight="1" x14ac:dyDescent="0.2">
      <c r="C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</row>
    <row r="531" spans="3:35" s="3" customFormat="1" ht="15" customHeight="1" x14ac:dyDescent="0.2">
      <c r="C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</row>
    <row r="532" spans="3:35" s="3" customFormat="1" ht="15" customHeight="1" x14ac:dyDescent="0.2">
      <c r="C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</row>
    <row r="533" spans="3:35" s="3" customFormat="1" ht="15" customHeight="1" x14ac:dyDescent="0.2">
      <c r="C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</row>
    <row r="534" spans="3:35" s="3" customFormat="1" ht="15" customHeight="1" x14ac:dyDescent="0.2">
      <c r="C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</row>
    <row r="535" spans="3:35" s="3" customFormat="1" ht="15" customHeight="1" x14ac:dyDescent="0.2">
      <c r="C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</row>
    <row r="536" spans="3:35" s="3" customFormat="1" ht="15" customHeight="1" x14ac:dyDescent="0.2">
      <c r="C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</row>
    <row r="537" spans="3:35" s="3" customFormat="1" ht="15" customHeight="1" x14ac:dyDescent="0.2">
      <c r="C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</row>
    <row r="538" spans="3:35" s="3" customFormat="1" ht="15" customHeight="1" x14ac:dyDescent="0.2">
      <c r="C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</row>
    <row r="539" spans="3:35" s="3" customFormat="1" ht="15" customHeight="1" x14ac:dyDescent="0.2">
      <c r="C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</row>
    <row r="540" spans="3:35" s="3" customFormat="1" ht="15" customHeight="1" x14ac:dyDescent="0.2">
      <c r="C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</row>
    <row r="541" spans="3:35" s="3" customFormat="1" ht="15" customHeight="1" x14ac:dyDescent="0.2">
      <c r="C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</row>
    <row r="542" spans="3:35" s="3" customFormat="1" ht="15" customHeight="1" x14ac:dyDescent="0.2">
      <c r="C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</row>
    <row r="543" spans="3:35" s="3" customFormat="1" ht="15" customHeight="1" x14ac:dyDescent="0.2">
      <c r="C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</row>
    <row r="544" spans="3:35" s="3" customFormat="1" ht="15" customHeight="1" x14ac:dyDescent="0.2">
      <c r="C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</row>
    <row r="545" spans="3:35" s="3" customFormat="1" ht="15" customHeight="1" x14ac:dyDescent="0.2">
      <c r="C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</row>
    <row r="546" spans="3:35" s="3" customFormat="1" ht="15" customHeight="1" x14ac:dyDescent="0.2">
      <c r="C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</row>
    <row r="547" spans="3:35" s="3" customFormat="1" ht="15" customHeight="1" x14ac:dyDescent="0.2">
      <c r="C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</row>
    <row r="548" spans="3:35" s="3" customFormat="1" ht="15" customHeight="1" x14ac:dyDescent="0.2">
      <c r="C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</row>
    <row r="549" spans="3:35" s="3" customFormat="1" ht="15" customHeight="1" x14ac:dyDescent="0.2">
      <c r="C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</row>
    <row r="550" spans="3:35" s="3" customFormat="1" ht="15" customHeight="1" x14ac:dyDescent="0.2">
      <c r="C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</row>
    <row r="551" spans="3:35" s="3" customFormat="1" ht="15" customHeight="1" x14ac:dyDescent="0.2">
      <c r="C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</row>
    <row r="552" spans="3:35" s="3" customFormat="1" x14ac:dyDescent="0.2">
      <c r="C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</row>
    <row r="553" spans="3:35" s="3" customFormat="1" x14ac:dyDescent="0.2">
      <c r="C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</row>
    <row r="554" spans="3:35" s="3" customFormat="1" x14ac:dyDescent="0.2">
      <c r="C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</row>
    <row r="555" spans="3:35" s="3" customFormat="1" x14ac:dyDescent="0.2">
      <c r="C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</row>
    <row r="556" spans="3:35" s="3" customFormat="1" x14ac:dyDescent="0.2">
      <c r="C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</row>
    <row r="557" spans="3:35" s="3" customFormat="1" x14ac:dyDescent="0.2">
      <c r="C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</row>
    <row r="558" spans="3:35" s="3" customFormat="1" x14ac:dyDescent="0.2">
      <c r="C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</row>
    <row r="559" spans="3:35" s="3" customFormat="1" x14ac:dyDescent="0.2">
      <c r="C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</row>
    <row r="560" spans="3:35" s="3" customFormat="1" x14ac:dyDescent="0.2">
      <c r="C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</row>
    <row r="561" spans="3:35" s="3" customFormat="1" x14ac:dyDescent="0.2">
      <c r="C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</row>
    <row r="562" spans="3:35" s="3" customFormat="1" x14ac:dyDescent="0.2">
      <c r="C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</row>
    <row r="563" spans="3:35" s="3" customFormat="1" x14ac:dyDescent="0.2">
      <c r="C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</row>
    <row r="564" spans="3:35" s="3" customFormat="1" x14ac:dyDescent="0.2">
      <c r="C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</row>
    <row r="565" spans="3:35" s="3" customFormat="1" x14ac:dyDescent="0.2">
      <c r="C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</row>
    <row r="566" spans="3:35" s="3" customFormat="1" x14ac:dyDescent="0.2">
      <c r="C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</row>
    <row r="567" spans="3:35" s="3" customFormat="1" x14ac:dyDescent="0.2">
      <c r="C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</row>
    <row r="568" spans="3:35" s="3" customFormat="1" x14ac:dyDescent="0.2">
      <c r="C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</row>
    <row r="569" spans="3:35" s="3" customFormat="1" x14ac:dyDescent="0.2">
      <c r="C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</row>
    <row r="570" spans="3:35" s="3" customFormat="1" x14ac:dyDescent="0.2">
      <c r="C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</row>
    <row r="571" spans="3:35" s="3" customFormat="1" x14ac:dyDescent="0.2">
      <c r="C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</row>
    <row r="572" spans="3:35" s="3" customFormat="1" x14ac:dyDescent="0.2">
      <c r="C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</row>
    <row r="573" spans="3:35" s="3" customFormat="1" x14ac:dyDescent="0.2">
      <c r="C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</row>
    <row r="574" spans="3:35" s="3" customFormat="1" x14ac:dyDescent="0.2">
      <c r="C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</row>
    <row r="575" spans="3:35" s="3" customFormat="1" x14ac:dyDescent="0.2">
      <c r="C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</row>
    <row r="576" spans="3:35" s="3" customFormat="1" x14ac:dyDescent="0.2">
      <c r="C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</row>
    <row r="577" spans="3:35" s="3" customFormat="1" x14ac:dyDescent="0.2">
      <c r="C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</row>
    <row r="578" spans="3:35" s="3" customFormat="1" x14ac:dyDescent="0.2">
      <c r="C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</row>
    <row r="579" spans="3:35" s="3" customFormat="1" x14ac:dyDescent="0.2">
      <c r="C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</row>
    <row r="580" spans="3:35" s="3" customFormat="1" x14ac:dyDescent="0.2">
      <c r="C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</row>
    <row r="581" spans="3:35" s="3" customFormat="1" x14ac:dyDescent="0.2">
      <c r="C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</row>
    <row r="582" spans="3:35" s="3" customFormat="1" x14ac:dyDescent="0.2">
      <c r="C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</row>
    <row r="583" spans="3:35" s="3" customFormat="1" x14ac:dyDescent="0.2">
      <c r="C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</row>
    <row r="584" spans="3:35" s="3" customFormat="1" x14ac:dyDescent="0.2">
      <c r="C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</row>
    <row r="585" spans="3:35" s="3" customFormat="1" x14ac:dyDescent="0.2">
      <c r="C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</row>
    <row r="586" spans="3:35" s="3" customFormat="1" x14ac:dyDescent="0.2">
      <c r="C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</row>
    <row r="587" spans="3:35" s="3" customFormat="1" x14ac:dyDescent="0.2">
      <c r="C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</row>
    <row r="588" spans="3:35" s="3" customFormat="1" x14ac:dyDescent="0.2">
      <c r="C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</row>
    <row r="589" spans="3:35" s="3" customFormat="1" x14ac:dyDescent="0.2">
      <c r="C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</row>
    <row r="590" spans="3:35" s="3" customFormat="1" x14ac:dyDescent="0.2">
      <c r="C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</row>
    <row r="591" spans="3:35" s="3" customFormat="1" x14ac:dyDescent="0.2">
      <c r="C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</row>
    <row r="592" spans="3:35" s="3" customFormat="1" x14ac:dyDescent="0.2">
      <c r="C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</row>
    <row r="593" spans="3:35" s="3" customFormat="1" x14ac:dyDescent="0.2">
      <c r="C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</row>
    <row r="594" spans="3:35" s="3" customFormat="1" x14ac:dyDescent="0.2">
      <c r="C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</row>
    <row r="595" spans="3:35" s="3" customFormat="1" x14ac:dyDescent="0.2">
      <c r="C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</row>
    <row r="596" spans="3:35" s="3" customFormat="1" x14ac:dyDescent="0.2">
      <c r="C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</row>
    <row r="597" spans="3:35" s="3" customFormat="1" x14ac:dyDescent="0.2">
      <c r="C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</row>
    <row r="598" spans="3:35" s="3" customFormat="1" x14ac:dyDescent="0.2">
      <c r="C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</row>
    <row r="599" spans="3:35" s="3" customFormat="1" x14ac:dyDescent="0.2">
      <c r="C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</row>
    <row r="600" spans="3:35" s="3" customFormat="1" x14ac:dyDescent="0.2">
      <c r="C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</row>
    <row r="601" spans="3:35" s="3" customFormat="1" x14ac:dyDescent="0.2">
      <c r="C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</row>
    <row r="602" spans="3:35" s="3" customFormat="1" x14ac:dyDescent="0.2">
      <c r="C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</row>
    <row r="603" spans="3:35" s="3" customFormat="1" x14ac:dyDescent="0.2">
      <c r="C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</row>
    <row r="604" spans="3:35" s="3" customFormat="1" x14ac:dyDescent="0.2">
      <c r="C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</row>
    <row r="605" spans="3:35" s="3" customFormat="1" x14ac:dyDescent="0.2">
      <c r="C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</row>
    <row r="606" spans="3:35" s="3" customFormat="1" x14ac:dyDescent="0.2">
      <c r="C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</row>
    <row r="607" spans="3:35" s="3" customFormat="1" x14ac:dyDescent="0.2">
      <c r="C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</row>
    <row r="608" spans="3:35" s="3" customFormat="1" x14ac:dyDescent="0.2">
      <c r="C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</row>
    <row r="609" spans="3:35" s="3" customFormat="1" x14ac:dyDescent="0.2">
      <c r="C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</row>
    <row r="610" spans="3:35" s="3" customFormat="1" x14ac:dyDescent="0.2">
      <c r="C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</row>
    <row r="611" spans="3:35" s="3" customFormat="1" x14ac:dyDescent="0.2">
      <c r="C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</row>
    <row r="612" spans="3:35" s="3" customFormat="1" x14ac:dyDescent="0.2">
      <c r="C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</row>
    <row r="613" spans="3:35" s="3" customFormat="1" x14ac:dyDescent="0.2">
      <c r="C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</row>
    <row r="614" spans="3:35" s="3" customFormat="1" x14ac:dyDescent="0.2">
      <c r="C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</row>
    <row r="615" spans="3:35" s="3" customFormat="1" x14ac:dyDescent="0.2">
      <c r="C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</row>
    <row r="616" spans="3:35" s="3" customFormat="1" x14ac:dyDescent="0.2">
      <c r="C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</row>
    <row r="617" spans="3:35" s="3" customFormat="1" x14ac:dyDescent="0.2">
      <c r="C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</row>
    <row r="618" spans="3:35" s="3" customFormat="1" x14ac:dyDescent="0.2">
      <c r="C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</row>
    <row r="619" spans="3:35" s="3" customFormat="1" x14ac:dyDescent="0.2">
      <c r="C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</row>
    <row r="620" spans="3:35" s="3" customFormat="1" x14ac:dyDescent="0.2">
      <c r="C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</row>
    <row r="621" spans="3:35" s="3" customFormat="1" x14ac:dyDescent="0.2">
      <c r="C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</row>
    <row r="622" spans="3:35" s="3" customFormat="1" x14ac:dyDescent="0.2">
      <c r="C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</row>
    <row r="623" spans="3:35" s="3" customFormat="1" x14ac:dyDescent="0.2">
      <c r="C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</row>
    <row r="624" spans="3:35" s="3" customFormat="1" x14ac:dyDescent="0.2">
      <c r="C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</row>
    <row r="625" spans="3:35" s="3" customFormat="1" x14ac:dyDescent="0.2">
      <c r="C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</row>
    <row r="626" spans="3:35" s="3" customFormat="1" x14ac:dyDescent="0.2">
      <c r="C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</row>
    <row r="627" spans="3:35" s="3" customFormat="1" x14ac:dyDescent="0.2">
      <c r="C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</row>
    <row r="628" spans="3:35" s="3" customFormat="1" x14ac:dyDescent="0.2">
      <c r="C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</row>
    <row r="629" spans="3:35" s="3" customFormat="1" x14ac:dyDescent="0.2">
      <c r="C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</row>
    <row r="630" spans="3:35" s="3" customFormat="1" x14ac:dyDescent="0.2">
      <c r="C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</row>
    <row r="631" spans="3:35" s="3" customFormat="1" x14ac:dyDescent="0.2">
      <c r="C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</row>
    <row r="632" spans="3:35" s="3" customFormat="1" x14ac:dyDescent="0.2">
      <c r="C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</row>
    <row r="633" spans="3:35" s="3" customFormat="1" x14ac:dyDescent="0.2">
      <c r="C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</row>
    <row r="634" spans="3:35" s="3" customFormat="1" x14ac:dyDescent="0.2">
      <c r="C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</row>
    <row r="635" spans="3:35" s="3" customFormat="1" x14ac:dyDescent="0.2">
      <c r="C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</row>
    <row r="636" spans="3:35" s="3" customFormat="1" x14ac:dyDescent="0.2">
      <c r="C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</row>
    <row r="637" spans="3:35" s="3" customFormat="1" x14ac:dyDescent="0.2">
      <c r="C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</row>
    <row r="638" spans="3:35" s="3" customFormat="1" x14ac:dyDescent="0.2">
      <c r="C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</row>
    <row r="639" spans="3:35" s="3" customFormat="1" x14ac:dyDescent="0.2">
      <c r="C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</row>
    <row r="640" spans="3:35" s="3" customFormat="1" x14ac:dyDescent="0.2">
      <c r="C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</row>
    <row r="641" spans="3:35" s="3" customFormat="1" x14ac:dyDescent="0.2">
      <c r="C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</row>
    <row r="642" spans="3:35" s="3" customFormat="1" x14ac:dyDescent="0.2">
      <c r="C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</row>
    <row r="643" spans="3:35" s="3" customFormat="1" x14ac:dyDescent="0.2">
      <c r="C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</row>
    <row r="644" spans="3:35" s="3" customFormat="1" x14ac:dyDescent="0.2">
      <c r="C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</row>
    <row r="645" spans="3:35" s="3" customFormat="1" x14ac:dyDescent="0.2">
      <c r="C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</row>
    <row r="646" spans="3:35" s="3" customFormat="1" x14ac:dyDescent="0.2">
      <c r="C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</row>
    <row r="647" spans="3:35" s="3" customFormat="1" x14ac:dyDescent="0.2">
      <c r="C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</row>
    <row r="648" spans="3:35" s="3" customFormat="1" x14ac:dyDescent="0.2">
      <c r="C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</row>
    <row r="649" spans="3:35" s="3" customFormat="1" x14ac:dyDescent="0.2">
      <c r="C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</row>
    <row r="650" spans="3:35" s="3" customFormat="1" x14ac:dyDescent="0.2">
      <c r="C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</row>
    <row r="651" spans="3:35" s="3" customFormat="1" x14ac:dyDescent="0.2">
      <c r="C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</row>
    <row r="652" spans="3:35" s="3" customFormat="1" x14ac:dyDescent="0.2">
      <c r="C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</row>
    <row r="653" spans="3:35" s="3" customFormat="1" x14ac:dyDescent="0.2">
      <c r="C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</row>
    <row r="654" spans="3:35" s="3" customFormat="1" x14ac:dyDescent="0.2">
      <c r="C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</row>
    <row r="655" spans="3:35" s="3" customFormat="1" x14ac:dyDescent="0.2">
      <c r="C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</row>
    <row r="656" spans="3:35" s="3" customFormat="1" x14ac:dyDescent="0.2">
      <c r="C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</row>
    <row r="657" spans="3:35" s="3" customFormat="1" x14ac:dyDescent="0.2">
      <c r="C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</row>
    <row r="658" spans="3:35" s="3" customFormat="1" x14ac:dyDescent="0.2">
      <c r="C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</row>
    <row r="659" spans="3:35" s="3" customFormat="1" x14ac:dyDescent="0.2">
      <c r="C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</row>
    <row r="660" spans="3:35" s="3" customFormat="1" x14ac:dyDescent="0.2">
      <c r="C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</row>
    <row r="661" spans="3:35" s="3" customFormat="1" x14ac:dyDescent="0.2">
      <c r="C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</row>
    <row r="662" spans="3:35" s="3" customFormat="1" x14ac:dyDescent="0.2">
      <c r="C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</row>
    <row r="663" spans="3:35" s="3" customFormat="1" x14ac:dyDescent="0.2">
      <c r="C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</row>
    <row r="664" spans="3:35" s="3" customFormat="1" x14ac:dyDescent="0.2">
      <c r="C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</row>
    <row r="665" spans="3:35" s="3" customFormat="1" x14ac:dyDescent="0.2">
      <c r="C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</row>
    <row r="666" spans="3:35" s="3" customFormat="1" x14ac:dyDescent="0.2">
      <c r="C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</row>
    <row r="667" spans="3:35" s="3" customFormat="1" x14ac:dyDescent="0.2">
      <c r="C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</row>
    <row r="668" spans="3:35" s="3" customFormat="1" x14ac:dyDescent="0.2">
      <c r="C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</row>
    <row r="669" spans="3:35" s="3" customFormat="1" x14ac:dyDescent="0.2">
      <c r="C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</row>
    <row r="670" spans="3:35" s="3" customFormat="1" x14ac:dyDescent="0.2">
      <c r="C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</row>
    <row r="671" spans="3:35" s="3" customFormat="1" x14ac:dyDescent="0.2">
      <c r="C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</row>
    <row r="672" spans="3:35" s="3" customFormat="1" x14ac:dyDescent="0.2">
      <c r="C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</row>
    <row r="673" spans="3:35" s="3" customFormat="1" x14ac:dyDescent="0.2">
      <c r="C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</row>
    <row r="674" spans="3:35" s="3" customFormat="1" x14ac:dyDescent="0.2">
      <c r="C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</row>
    <row r="675" spans="3:35" s="3" customFormat="1" x14ac:dyDescent="0.2">
      <c r="C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</row>
    <row r="676" spans="3:35" s="3" customFormat="1" x14ac:dyDescent="0.2">
      <c r="C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</row>
    <row r="677" spans="3:35" s="3" customFormat="1" x14ac:dyDescent="0.2">
      <c r="C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</row>
    <row r="678" spans="3:35" s="3" customFormat="1" x14ac:dyDescent="0.2">
      <c r="C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</row>
    <row r="679" spans="3:35" s="3" customFormat="1" x14ac:dyDescent="0.2">
      <c r="C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</row>
    <row r="680" spans="3:35" s="3" customFormat="1" x14ac:dyDescent="0.2">
      <c r="C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</row>
    <row r="681" spans="3:35" s="3" customFormat="1" x14ac:dyDescent="0.2">
      <c r="C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</row>
    <row r="682" spans="3:35" s="3" customFormat="1" x14ac:dyDescent="0.2">
      <c r="C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</row>
    <row r="683" spans="3:35" s="3" customFormat="1" x14ac:dyDescent="0.2">
      <c r="C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</row>
    <row r="684" spans="3:35" s="3" customFormat="1" x14ac:dyDescent="0.2">
      <c r="C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</row>
    <row r="685" spans="3:35" s="3" customFormat="1" x14ac:dyDescent="0.2">
      <c r="C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</row>
    <row r="686" spans="3:35" s="3" customFormat="1" x14ac:dyDescent="0.2">
      <c r="C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</row>
    <row r="687" spans="3:35" s="3" customFormat="1" x14ac:dyDescent="0.2">
      <c r="C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</row>
    <row r="688" spans="3:35" s="3" customFormat="1" x14ac:dyDescent="0.2">
      <c r="C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</row>
    <row r="689" spans="3:35" s="3" customFormat="1" x14ac:dyDescent="0.2">
      <c r="C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</row>
    <row r="690" spans="3:35" s="3" customFormat="1" x14ac:dyDescent="0.2">
      <c r="C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</row>
    <row r="691" spans="3:35" s="3" customFormat="1" x14ac:dyDescent="0.2">
      <c r="C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</row>
    <row r="692" spans="3:35" s="3" customFormat="1" x14ac:dyDescent="0.2">
      <c r="C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</row>
    <row r="693" spans="3:35" s="3" customFormat="1" x14ac:dyDescent="0.2">
      <c r="C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</row>
    <row r="694" spans="3:35" s="3" customFormat="1" x14ac:dyDescent="0.2">
      <c r="C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</row>
    <row r="695" spans="3:35" s="3" customFormat="1" x14ac:dyDescent="0.2">
      <c r="C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</row>
    <row r="696" spans="3:35" s="3" customFormat="1" x14ac:dyDescent="0.2">
      <c r="C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</row>
    <row r="697" spans="3:35" s="3" customFormat="1" x14ac:dyDescent="0.2">
      <c r="C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</row>
    <row r="698" spans="3:35" s="3" customFormat="1" x14ac:dyDescent="0.2">
      <c r="C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</row>
    <row r="699" spans="3:35" s="3" customFormat="1" x14ac:dyDescent="0.2">
      <c r="C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</row>
    <row r="700" spans="3:35" s="3" customFormat="1" x14ac:dyDescent="0.2">
      <c r="C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</row>
    <row r="701" spans="3:35" s="3" customFormat="1" x14ac:dyDescent="0.2">
      <c r="C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</row>
    <row r="702" spans="3:35" s="3" customFormat="1" x14ac:dyDescent="0.2">
      <c r="C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</row>
    <row r="703" spans="3:35" s="3" customFormat="1" x14ac:dyDescent="0.2">
      <c r="C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</row>
    <row r="704" spans="3:35" s="3" customFormat="1" x14ac:dyDescent="0.2">
      <c r="C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</row>
    <row r="705" spans="3:35" s="3" customFormat="1" x14ac:dyDescent="0.2">
      <c r="C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</row>
    <row r="706" spans="3:35" s="3" customFormat="1" x14ac:dyDescent="0.2">
      <c r="C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</row>
    <row r="707" spans="3:35" s="3" customFormat="1" x14ac:dyDescent="0.2">
      <c r="C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</row>
    <row r="708" spans="3:35" s="3" customFormat="1" x14ac:dyDescent="0.2">
      <c r="C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</row>
    <row r="709" spans="3:35" s="3" customFormat="1" x14ac:dyDescent="0.2">
      <c r="C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</row>
    <row r="710" spans="3:35" s="3" customFormat="1" x14ac:dyDescent="0.2">
      <c r="C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</row>
    <row r="711" spans="3:35" s="3" customFormat="1" x14ac:dyDescent="0.2">
      <c r="C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</row>
    <row r="712" spans="3:35" s="3" customFormat="1" x14ac:dyDescent="0.2">
      <c r="C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</row>
    <row r="713" spans="3:35" s="3" customFormat="1" x14ac:dyDescent="0.2">
      <c r="C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</row>
    <row r="714" spans="3:35" s="3" customFormat="1" x14ac:dyDescent="0.2">
      <c r="C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</row>
    <row r="715" spans="3:35" s="3" customFormat="1" x14ac:dyDescent="0.2">
      <c r="C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</row>
    <row r="716" spans="3:35" s="3" customFormat="1" x14ac:dyDescent="0.2">
      <c r="C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</row>
    <row r="717" spans="3:35" s="3" customFormat="1" x14ac:dyDescent="0.2">
      <c r="C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</row>
    <row r="718" spans="3:35" s="3" customFormat="1" x14ac:dyDescent="0.2">
      <c r="C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</row>
    <row r="719" spans="3:35" s="3" customFormat="1" x14ac:dyDescent="0.2">
      <c r="C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</row>
    <row r="720" spans="3:35" s="3" customFormat="1" x14ac:dyDescent="0.2">
      <c r="C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</row>
    <row r="721" spans="3:35" s="3" customFormat="1" x14ac:dyDescent="0.2">
      <c r="C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</row>
    <row r="722" spans="3:35" s="3" customFormat="1" x14ac:dyDescent="0.2">
      <c r="C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</row>
    <row r="723" spans="3:35" s="3" customFormat="1" x14ac:dyDescent="0.2">
      <c r="C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</row>
    <row r="724" spans="3:35" s="3" customFormat="1" x14ac:dyDescent="0.2">
      <c r="C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</row>
    <row r="725" spans="3:35" s="3" customFormat="1" x14ac:dyDescent="0.2">
      <c r="C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</row>
    <row r="726" spans="3:35" s="3" customFormat="1" x14ac:dyDescent="0.2">
      <c r="C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</row>
    <row r="727" spans="3:35" s="3" customFormat="1" x14ac:dyDescent="0.2">
      <c r="C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</row>
    <row r="728" spans="3:35" s="3" customFormat="1" x14ac:dyDescent="0.2">
      <c r="C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</row>
    <row r="729" spans="3:35" s="3" customFormat="1" x14ac:dyDescent="0.2">
      <c r="C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</row>
    <row r="730" spans="3:35" s="3" customFormat="1" x14ac:dyDescent="0.2">
      <c r="C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</row>
    <row r="731" spans="3:35" s="3" customFormat="1" x14ac:dyDescent="0.2">
      <c r="C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</row>
    <row r="732" spans="3:35" s="3" customFormat="1" x14ac:dyDescent="0.2">
      <c r="C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</row>
    <row r="733" spans="3:35" s="3" customFormat="1" x14ac:dyDescent="0.2">
      <c r="C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</row>
    <row r="734" spans="3:35" s="3" customFormat="1" x14ac:dyDescent="0.2">
      <c r="C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</row>
    <row r="735" spans="3:35" s="3" customFormat="1" x14ac:dyDescent="0.2">
      <c r="C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</row>
    <row r="736" spans="3:35" s="3" customFormat="1" x14ac:dyDescent="0.2">
      <c r="C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</row>
    <row r="737" spans="3:35" s="3" customFormat="1" x14ac:dyDescent="0.2">
      <c r="C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</row>
    <row r="738" spans="3:35" s="3" customFormat="1" x14ac:dyDescent="0.2">
      <c r="C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</row>
    <row r="739" spans="3:35" s="3" customFormat="1" x14ac:dyDescent="0.2">
      <c r="C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</row>
    <row r="740" spans="3:35" s="3" customFormat="1" x14ac:dyDescent="0.2">
      <c r="C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</row>
    <row r="741" spans="3:35" s="3" customFormat="1" x14ac:dyDescent="0.2">
      <c r="C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</row>
    <row r="742" spans="3:35" s="3" customFormat="1" x14ac:dyDescent="0.2">
      <c r="C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</row>
    <row r="743" spans="3:35" s="3" customFormat="1" x14ac:dyDescent="0.2">
      <c r="C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</row>
    <row r="744" spans="3:35" s="3" customFormat="1" x14ac:dyDescent="0.2">
      <c r="C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</row>
    <row r="745" spans="3:35" s="3" customFormat="1" x14ac:dyDescent="0.2">
      <c r="C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</row>
    <row r="746" spans="3:35" s="3" customFormat="1" x14ac:dyDescent="0.2">
      <c r="C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</row>
    <row r="747" spans="3:35" s="3" customFormat="1" x14ac:dyDescent="0.2">
      <c r="C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</row>
    <row r="748" spans="3:35" s="3" customFormat="1" x14ac:dyDescent="0.2">
      <c r="C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</row>
    <row r="749" spans="3:35" s="3" customFormat="1" x14ac:dyDescent="0.2">
      <c r="C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</row>
    <row r="750" spans="3:35" s="3" customFormat="1" x14ac:dyDescent="0.2">
      <c r="C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</row>
    <row r="751" spans="3:35" s="3" customFormat="1" x14ac:dyDescent="0.2">
      <c r="C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</row>
    <row r="752" spans="3:35" s="3" customFormat="1" x14ac:dyDescent="0.2">
      <c r="C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</row>
    <row r="753" spans="3:35" s="3" customFormat="1" x14ac:dyDescent="0.2">
      <c r="C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</row>
    <row r="754" spans="3:35" s="3" customFormat="1" x14ac:dyDescent="0.2">
      <c r="C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</row>
    <row r="755" spans="3:35" s="3" customFormat="1" x14ac:dyDescent="0.2">
      <c r="C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</row>
    <row r="756" spans="3:35" s="3" customFormat="1" x14ac:dyDescent="0.2">
      <c r="C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</row>
    <row r="757" spans="3:35" s="3" customFormat="1" x14ac:dyDescent="0.2">
      <c r="C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</row>
    <row r="758" spans="3:35" s="3" customFormat="1" x14ac:dyDescent="0.2">
      <c r="C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</row>
    <row r="759" spans="3:35" s="3" customFormat="1" x14ac:dyDescent="0.2">
      <c r="C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</row>
    <row r="760" spans="3:35" s="3" customFormat="1" x14ac:dyDescent="0.2">
      <c r="C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</row>
    <row r="761" spans="3:35" s="3" customFormat="1" x14ac:dyDescent="0.2">
      <c r="C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</row>
    <row r="762" spans="3:35" s="3" customFormat="1" x14ac:dyDescent="0.2">
      <c r="C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</row>
    <row r="763" spans="3:35" s="3" customFormat="1" x14ac:dyDescent="0.2">
      <c r="C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</row>
    <row r="764" spans="3:35" s="3" customFormat="1" x14ac:dyDescent="0.2">
      <c r="C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</row>
    <row r="765" spans="3:35" s="3" customFormat="1" x14ac:dyDescent="0.2">
      <c r="C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</row>
    <row r="766" spans="3:35" s="3" customFormat="1" x14ac:dyDescent="0.2">
      <c r="C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</row>
    <row r="767" spans="3:35" s="3" customFormat="1" x14ac:dyDescent="0.2">
      <c r="C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</row>
    <row r="768" spans="3:35" s="3" customFormat="1" x14ac:dyDescent="0.2">
      <c r="C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</row>
    <row r="769" spans="3:35" s="3" customFormat="1" x14ac:dyDescent="0.2">
      <c r="C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</row>
    <row r="770" spans="3:35" s="3" customFormat="1" x14ac:dyDescent="0.2">
      <c r="C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</row>
    <row r="771" spans="3:35" s="3" customFormat="1" x14ac:dyDescent="0.2">
      <c r="C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</row>
    <row r="772" spans="3:35" s="3" customFormat="1" x14ac:dyDescent="0.2">
      <c r="C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</row>
    <row r="773" spans="3:35" s="3" customFormat="1" x14ac:dyDescent="0.2">
      <c r="C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</row>
    <row r="774" spans="3:35" s="3" customFormat="1" x14ac:dyDescent="0.2">
      <c r="C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</row>
    <row r="775" spans="3:35" s="3" customFormat="1" x14ac:dyDescent="0.2">
      <c r="C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</row>
    <row r="776" spans="3:35" s="3" customFormat="1" x14ac:dyDescent="0.2">
      <c r="C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</row>
    <row r="777" spans="3:35" s="3" customFormat="1" x14ac:dyDescent="0.2">
      <c r="C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</row>
    <row r="778" spans="3:35" s="3" customFormat="1" x14ac:dyDescent="0.2">
      <c r="C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</row>
    <row r="779" spans="3:35" s="3" customFormat="1" x14ac:dyDescent="0.2">
      <c r="C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</row>
    <row r="780" spans="3:35" s="3" customFormat="1" x14ac:dyDescent="0.2">
      <c r="C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</row>
    <row r="781" spans="3:35" s="3" customFormat="1" x14ac:dyDescent="0.2">
      <c r="C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</row>
    <row r="782" spans="3:35" s="3" customFormat="1" x14ac:dyDescent="0.2">
      <c r="C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</row>
    <row r="783" spans="3:35" s="3" customFormat="1" x14ac:dyDescent="0.2">
      <c r="C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</row>
    <row r="784" spans="3:35" s="3" customFormat="1" x14ac:dyDescent="0.2">
      <c r="C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</row>
    <row r="785" spans="3:35" s="3" customFormat="1" x14ac:dyDescent="0.2">
      <c r="C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</row>
    <row r="786" spans="3:35" s="3" customFormat="1" x14ac:dyDescent="0.2">
      <c r="C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</row>
    <row r="787" spans="3:35" s="3" customFormat="1" x14ac:dyDescent="0.2">
      <c r="C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</row>
    <row r="788" spans="3:35" s="3" customFormat="1" x14ac:dyDescent="0.2">
      <c r="C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</row>
    <row r="789" spans="3:35" s="3" customFormat="1" x14ac:dyDescent="0.2">
      <c r="C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</row>
    <row r="790" spans="3:35" s="3" customFormat="1" x14ac:dyDescent="0.2">
      <c r="C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</row>
    <row r="791" spans="3:35" s="3" customFormat="1" x14ac:dyDescent="0.2">
      <c r="C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</row>
    <row r="792" spans="3:35" s="3" customFormat="1" x14ac:dyDescent="0.2">
      <c r="C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</row>
    <row r="793" spans="3:35" s="3" customFormat="1" x14ac:dyDescent="0.2">
      <c r="C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</row>
    <row r="794" spans="3:35" s="3" customFormat="1" x14ac:dyDescent="0.2">
      <c r="C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</row>
    <row r="795" spans="3:35" s="3" customFormat="1" x14ac:dyDescent="0.2">
      <c r="C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</row>
    <row r="796" spans="3:35" s="3" customFormat="1" x14ac:dyDescent="0.2">
      <c r="C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</row>
    <row r="797" spans="3:35" s="3" customFormat="1" x14ac:dyDescent="0.2">
      <c r="C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</row>
    <row r="798" spans="3:35" s="3" customFormat="1" x14ac:dyDescent="0.2">
      <c r="C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</row>
    <row r="799" spans="3:35" s="3" customFormat="1" x14ac:dyDescent="0.2">
      <c r="C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</row>
    <row r="800" spans="3:35" s="3" customFormat="1" x14ac:dyDescent="0.2">
      <c r="C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</row>
    <row r="801" spans="3:35" s="3" customFormat="1" x14ac:dyDescent="0.2">
      <c r="C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</row>
    <row r="802" spans="3:35" s="3" customFormat="1" x14ac:dyDescent="0.2">
      <c r="C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</row>
    <row r="803" spans="3:35" s="3" customFormat="1" x14ac:dyDescent="0.2">
      <c r="C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</row>
    <row r="804" spans="3:35" s="3" customFormat="1" x14ac:dyDescent="0.2">
      <c r="C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</row>
    <row r="805" spans="3:35" s="3" customFormat="1" x14ac:dyDescent="0.2">
      <c r="C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</row>
    <row r="806" spans="3:35" s="3" customFormat="1" x14ac:dyDescent="0.2">
      <c r="C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</row>
    <row r="807" spans="3:35" s="3" customFormat="1" x14ac:dyDescent="0.2">
      <c r="C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</row>
    <row r="808" spans="3:35" s="3" customFormat="1" x14ac:dyDescent="0.2">
      <c r="C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</row>
    <row r="809" spans="3:35" s="3" customFormat="1" x14ac:dyDescent="0.2">
      <c r="C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</row>
    <row r="810" spans="3:35" s="3" customFormat="1" x14ac:dyDescent="0.2">
      <c r="C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</row>
    <row r="811" spans="3:35" s="3" customFormat="1" x14ac:dyDescent="0.2">
      <c r="C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</row>
    <row r="812" spans="3:35" s="3" customFormat="1" x14ac:dyDescent="0.2">
      <c r="C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</row>
    <row r="813" spans="3:35" s="3" customFormat="1" x14ac:dyDescent="0.2">
      <c r="C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</row>
    <row r="814" spans="3:35" s="3" customFormat="1" x14ac:dyDescent="0.2">
      <c r="C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</row>
    <row r="815" spans="3:35" s="3" customFormat="1" x14ac:dyDescent="0.2">
      <c r="C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</row>
    <row r="816" spans="3:35" s="3" customFormat="1" x14ac:dyDescent="0.2">
      <c r="C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</row>
    <row r="817" spans="3:35" s="3" customFormat="1" x14ac:dyDescent="0.2">
      <c r="C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</row>
    <row r="818" spans="3:35" s="3" customFormat="1" x14ac:dyDescent="0.2">
      <c r="C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</row>
    <row r="819" spans="3:35" s="3" customFormat="1" x14ac:dyDescent="0.2">
      <c r="C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</row>
    <row r="820" spans="3:35" s="3" customFormat="1" x14ac:dyDescent="0.2">
      <c r="C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</row>
    <row r="821" spans="3:35" s="3" customFormat="1" x14ac:dyDescent="0.2">
      <c r="C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</row>
    <row r="822" spans="3:35" s="3" customFormat="1" x14ac:dyDescent="0.2">
      <c r="C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</row>
    <row r="823" spans="3:35" s="3" customFormat="1" x14ac:dyDescent="0.2">
      <c r="C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</row>
    <row r="824" spans="3:35" s="3" customFormat="1" x14ac:dyDescent="0.2">
      <c r="C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</row>
    <row r="825" spans="3:35" s="3" customFormat="1" x14ac:dyDescent="0.2">
      <c r="C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</row>
    <row r="826" spans="3:35" s="3" customFormat="1" x14ac:dyDescent="0.2">
      <c r="C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</row>
    <row r="827" spans="3:35" s="3" customFormat="1" x14ac:dyDescent="0.2">
      <c r="C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</row>
    <row r="828" spans="3:35" s="3" customFormat="1" x14ac:dyDescent="0.2">
      <c r="C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</row>
    <row r="829" spans="3:35" s="3" customFormat="1" x14ac:dyDescent="0.2">
      <c r="C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</row>
    <row r="830" spans="3:35" s="3" customFormat="1" x14ac:dyDescent="0.2">
      <c r="C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</row>
    <row r="831" spans="3:35" s="3" customFormat="1" x14ac:dyDescent="0.2">
      <c r="C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</row>
    <row r="832" spans="3:35" s="3" customFormat="1" x14ac:dyDescent="0.2">
      <c r="C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</row>
    <row r="833" spans="3:35" s="3" customFormat="1" x14ac:dyDescent="0.2">
      <c r="C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</row>
    <row r="834" spans="3:35" s="3" customFormat="1" x14ac:dyDescent="0.2">
      <c r="C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</row>
    <row r="835" spans="3:35" s="3" customFormat="1" x14ac:dyDescent="0.2">
      <c r="C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</row>
    <row r="836" spans="3:35" s="3" customFormat="1" x14ac:dyDescent="0.2">
      <c r="C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</row>
    <row r="837" spans="3:35" s="3" customFormat="1" x14ac:dyDescent="0.2">
      <c r="C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</row>
    <row r="838" spans="3:35" s="3" customFormat="1" x14ac:dyDescent="0.2">
      <c r="C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</row>
    <row r="839" spans="3:35" s="3" customFormat="1" x14ac:dyDescent="0.2">
      <c r="C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</row>
    <row r="840" spans="3:35" s="3" customFormat="1" x14ac:dyDescent="0.2">
      <c r="C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</row>
    <row r="841" spans="3:35" s="3" customFormat="1" x14ac:dyDescent="0.2">
      <c r="C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</row>
    <row r="842" spans="3:35" s="3" customFormat="1" x14ac:dyDescent="0.2">
      <c r="C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</row>
    <row r="843" spans="3:35" s="3" customFormat="1" x14ac:dyDescent="0.2">
      <c r="C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</row>
    <row r="844" spans="3:35" s="3" customFormat="1" x14ac:dyDescent="0.2">
      <c r="C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</row>
    <row r="845" spans="3:35" s="3" customFormat="1" x14ac:dyDescent="0.2">
      <c r="C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</row>
    <row r="846" spans="3:35" s="3" customFormat="1" x14ac:dyDescent="0.2">
      <c r="C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</row>
    <row r="847" spans="3:35" s="3" customFormat="1" x14ac:dyDescent="0.2">
      <c r="C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</row>
    <row r="848" spans="3:35" s="3" customFormat="1" x14ac:dyDescent="0.2">
      <c r="C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</row>
    <row r="849" spans="3:35" s="3" customFormat="1" x14ac:dyDescent="0.2">
      <c r="C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</row>
    <row r="850" spans="3:35" s="3" customFormat="1" x14ac:dyDescent="0.2">
      <c r="C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</row>
    <row r="851" spans="3:35" s="3" customFormat="1" x14ac:dyDescent="0.2">
      <c r="C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</row>
    <row r="852" spans="3:35" s="3" customFormat="1" x14ac:dyDescent="0.2">
      <c r="C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</row>
    <row r="853" spans="3:35" s="3" customFormat="1" x14ac:dyDescent="0.2">
      <c r="C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</row>
    <row r="854" spans="3:35" s="3" customFormat="1" x14ac:dyDescent="0.2">
      <c r="C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</row>
    <row r="855" spans="3:35" s="3" customFormat="1" x14ac:dyDescent="0.2">
      <c r="C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</row>
    <row r="856" spans="3:35" s="3" customFormat="1" x14ac:dyDescent="0.2">
      <c r="C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</row>
    <row r="857" spans="3:35" s="3" customFormat="1" x14ac:dyDescent="0.2">
      <c r="C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</row>
    <row r="858" spans="3:35" s="3" customFormat="1" x14ac:dyDescent="0.2">
      <c r="C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</row>
    <row r="859" spans="3:35" s="3" customFormat="1" x14ac:dyDescent="0.2">
      <c r="C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</row>
    <row r="860" spans="3:35" s="3" customFormat="1" x14ac:dyDescent="0.2">
      <c r="C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</row>
    <row r="861" spans="3:35" s="3" customFormat="1" x14ac:dyDescent="0.2">
      <c r="C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</row>
    <row r="862" spans="3:35" s="3" customFormat="1" x14ac:dyDescent="0.2">
      <c r="C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</row>
    <row r="863" spans="3:35" s="3" customFormat="1" x14ac:dyDescent="0.2">
      <c r="C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</row>
    <row r="864" spans="3:35" s="3" customFormat="1" x14ac:dyDescent="0.2">
      <c r="C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</row>
    <row r="865" spans="3:35" s="3" customFormat="1" x14ac:dyDescent="0.2">
      <c r="C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</row>
    <row r="866" spans="3:35" s="3" customFormat="1" x14ac:dyDescent="0.2">
      <c r="C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</row>
    <row r="867" spans="3:35" s="3" customFormat="1" x14ac:dyDescent="0.2">
      <c r="C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</row>
    <row r="868" spans="3:35" s="3" customFormat="1" x14ac:dyDescent="0.2">
      <c r="C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</row>
    <row r="869" spans="3:35" s="3" customFormat="1" x14ac:dyDescent="0.2">
      <c r="C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</row>
    <row r="870" spans="3:35" s="3" customFormat="1" x14ac:dyDescent="0.2">
      <c r="C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</row>
    <row r="871" spans="3:35" s="3" customFormat="1" x14ac:dyDescent="0.2">
      <c r="C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</row>
    <row r="872" spans="3:35" s="3" customFormat="1" x14ac:dyDescent="0.2">
      <c r="C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</row>
    <row r="873" spans="3:35" s="3" customFormat="1" x14ac:dyDescent="0.2">
      <c r="C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</row>
    <row r="874" spans="3:35" s="3" customFormat="1" x14ac:dyDescent="0.2">
      <c r="C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</row>
    <row r="875" spans="3:35" s="3" customFormat="1" x14ac:dyDescent="0.2">
      <c r="C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</row>
    <row r="876" spans="3:35" s="3" customFormat="1" x14ac:dyDescent="0.2">
      <c r="C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</row>
    <row r="877" spans="3:35" s="3" customFormat="1" x14ac:dyDescent="0.2">
      <c r="C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</row>
    <row r="878" spans="3:35" s="3" customFormat="1" x14ac:dyDescent="0.2">
      <c r="C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</row>
    <row r="879" spans="3:35" s="3" customFormat="1" x14ac:dyDescent="0.2">
      <c r="C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</row>
    <row r="880" spans="3:35" s="3" customFormat="1" x14ac:dyDescent="0.2">
      <c r="C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</row>
    <row r="881" spans="3:35" s="3" customFormat="1" x14ac:dyDescent="0.2">
      <c r="C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</row>
    <row r="882" spans="3:35" s="3" customFormat="1" x14ac:dyDescent="0.2">
      <c r="C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</row>
    <row r="883" spans="3:35" s="3" customFormat="1" x14ac:dyDescent="0.2">
      <c r="C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</row>
    <row r="884" spans="3:35" s="3" customFormat="1" x14ac:dyDescent="0.2">
      <c r="C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</row>
    <row r="885" spans="3:35" s="3" customFormat="1" x14ac:dyDescent="0.2">
      <c r="C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</row>
    <row r="886" spans="3:35" s="3" customFormat="1" x14ac:dyDescent="0.2">
      <c r="C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</row>
    <row r="887" spans="3:35" s="3" customFormat="1" x14ac:dyDescent="0.2">
      <c r="C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</row>
    <row r="888" spans="3:35" s="3" customFormat="1" x14ac:dyDescent="0.2">
      <c r="C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</row>
    <row r="889" spans="3:35" s="3" customFormat="1" x14ac:dyDescent="0.2">
      <c r="C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</row>
    <row r="890" spans="3:35" s="3" customFormat="1" x14ac:dyDescent="0.2">
      <c r="C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</row>
    <row r="891" spans="3:35" s="3" customFormat="1" x14ac:dyDescent="0.2">
      <c r="C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</row>
    <row r="892" spans="3:35" s="3" customFormat="1" x14ac:dyDescent="0.2">
      <c r="C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</row>
    <row r="893" spans="3:35" s="3" customFormat="1" x14ac:dyDescent="0.2">
      <c r="C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</row>
    <row r="894" spans="3:35" s="3" customFormat="1" x14ac:dyDescent="0.2">
      <c r="C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</row>
    <row r="895" spans="3:35" s="3" customFormat="1" x14ac:dyDescent="0.2">
      <c r="C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</row>
    <row r="896" spans="3:35" s="3" customFormat="1" x14ac:dyDescent="0.2">
      <c r="C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</row>
    <row r="897" spans="3:35" s="3" customFormat="1" x14ac:dyDescent="0.2">
      <c r="C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</row>
    <row r="898" spans="3:35" s="3" customFormat="1" x14ac:dyDescent="0.2">
      <c r="C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</row>
    <row r="899" spans="3:35" s="3" customFormat="1" x14ac:dyDescent="0.2">
      <c r="C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</row>
    <row r="900" spans="3:35" s="3" customFormat="1" x14ac:dyDescent="0.2">
      <c r="C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</row>
    <row r="901" spans="3:35" s="3" customFormat="1" x14ac:dyDescent="0.2">
      <c r="C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</row>
    <row r="902" spans="3:35" s="3" customFormat="1" x14ac:dyDescent="0.2">
      <c r="C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</row>
    <row r="903" spans="3:35" s="3" customFormat="1" x14ac:dyDescent="0.2">
      <c r="C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</row>
    <row r="904" spans="3:35" s="3" customFormat="1" x14ac:dyDescent="0.2">
      <c r="C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</row>
    <row r="905" spans="3:35" s="3" customFormat="1" x14ac:dyDescent="0.2">
      <c r="C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</row>
    <row r="906" spans="3:35" s="3" customFormat="1" x14ac:dyDescent="0.2">
      <c r="C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</row>
    <row r="907" spans="3:35" s="3" customFormat="1" x14ac:dyDescent="0.2">
      <c r="C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</row>
    <row r="908" spans="3:35" s="3" customFormat="1" x14ac:dyDescent="0.2">
      <c r="C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</row>
    <row r="909" spans="3:35" s="3" customFormat="1" x14ac:dyDescent="0.2">
      <c r="C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</row>
    <row r="910" spans="3:35" s="3" customFormat="1" x14ac:dyDescent="0.2">
      <c r="C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</row>
    <row r="911" spans="3:35" s="3" customFormat="1" x14ac:dyDescent="0.2">
      <c r="C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</row>
    <row r="912" spans="3:35" s="3" customFormat="1" x14ac:dyDescent="0.2">
      <c r="C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</row>
    <row r="913" spans="3:35" s="3" customFormat="1" x14ac:dyDescent="0.2">
      <c r="C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</row>
    <row r="914" spans="3:35" s="3" customFormat="1" x14ac:dyDescent="0.2">
      <c r="C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</row>
    <row r="915" spans="3:35" s="3" customFormat="1" x14ac:dyDescent="0.2">
      <c r="C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</row>
    <row r="916" spans="3:35" s="3" customFormat="1" x14ac:dyDescent="0.2">
      <c r="C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</row>
    <row r="917" spans="3:35" s="3" customFormat="1" x14ac:dyDescent="0.2">
      <c r="C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</row>
    <row r="918" spans="3:35" s="3" customFormat="1" x14ac:dyDescent="0.2">
      <c r="C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</row>
    <row r="919" spans="3:35" s="3" customFormat="1" x14ac:dyDescent="0.2">
      <c r="C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</row>
    <row r="920" spans="3:35" s="3" customFormat="1" x14ac:dyDescent="0.2">
      <c r="C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</row>
    <row r="921" spans="3:35" s="3" customFormat="1" x14ac:dyDescent="0.2">
      <c r="C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</row>
    <row r="922" spans="3:35" s="3" customFormat="1" x14ac:dyDescent="0.2">
      <c r="C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</row>
    <row r="923" spans="3:35" s="3" customFormat="1" x14ac:dyDescent="0.2">
      <c r="C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</row>
    <row r="924" spans="3:35" s="3" customFormat="1" x14ac:dyDescent="0.2">
      <c r="C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</row>
    <row r="925" spans="3:35" s="3" customFormat="1" x14ac:dyDescent="0.2">
      <c r="C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</row>
    <row r="926" spans="3:35" s="3" customFormat="1" x14ac:dyDescent="0.2">
      <c r="C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</row>
    <row r="927" spans="3:35" s="3" customFormat="1" x14ac:dyDescent="0.2">
      <c r="C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</row>
    <row r="928" spans="3:35" s="3" customFormat="1" x14ac:dyDescent="0.2">
      <c r="C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</row>
    <row r="929" spans="3:35" s="3" customFormat="1" x14ac:dyDescent="0.2">
      <c r="C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</row>
    <row r="930" spans="3:35" s="3" customFormat="1" x14ac:dyDescent="0.2">
      <c r="C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</row>
    <row r="931" spans="3:35" s="3" customFormat="1" x14ac:dyDescent="0.2">
      <c r="C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</row>
    <row r="932" spans="3:35" s="3" customFormat="1" x14ac:dyDescent="0.2">
      <c r="C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</row>
    <row r="933" spans="3:35" s="3" customFormat="1" x14ac:dyDescent="0.2">
      <c r="C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</row>
    <row r="934" spans="3:35" s="3" customFormat="1" x14ac:dyDescent="0.2">
      <c r="C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</row>
    <row r="935" spans="3:35" s="3" customFormat="1" x14ac:dyDescent="0.2">
      <c r="C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</row>
    <row r="936" spans="3:35" s="3" customFormat="1" x14ac:dyDescent="0.2">
      <c r="C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</row>
    <row r="937" spans="3:35" s="3" customFormat="1" x14ac:dyDescent="0.2">
      <c r="C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</row>
    <row r="938" spans="3:35" s="3" customFormat="1" x14ac:dyDescent="0.2">
      <c r="C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</row>
    <row r="939" spans="3:35" s="3" customFormat="1" x14ac:dyDescent="0.2">
      <c r="C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</row>
    <row r="940" spans="3:35" s="3" customFormat="1" x14ac:dyDescent="0.2">
      <c r="C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</row>
    <row r="941" spans="3:35" s="3" customFormat="1" x14ac:dyDescent="0.2">
      <c r="C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</row>
    <row r="942" spans="3:35" s="3" customFormat="1" x14ac:dyDescent="0.2">
      <c r="C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</row>
    <row r="943" spans="3:35" s="3" customFormat="1" x14ac:dyDescent="0.2">
      <c r="C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</row>
    <row r="944" spans="3:35" s="3" customFormat="1" x14ac:dyDescent="0.2">
      <c r="C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</row>
    <row r="945" spans="3:35" s="3" customFormat="1" x14ac:dyDescent="0.2">
      <c r="C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</row>
    <row r="946" spans="3:35" s="3" customFormat="1" x14ac:dyDescent="0.2">
      <c r="C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</row>
    <row r="947" spans="3:35" s="3" customFormat="1" x14ac:dyDescent="0.2">
      <c r="C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</row>
    <row r="948" spans="3:35" s="3" customFormat="1" x14ac:dyDescent="0.2">
      <c r="C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</row>
    <row r="949" spans="3:35" s="3" customFormat="1" x14ac:dyDescent="0.2">
      <c r="C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</row>
    <row r="950" spans="3:35" s="3" customFormat="1" x14ac:dyDescent="0.2">
      <c r="C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</row>
    <row r="951" spans="3:35" s="3" customFormat="1" x14ac:dyDescent="0.2">
      <c r="C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</row>
    <row r="952" spans="3:35" s="3" customFormat="1" x14ac:dyDescent="0.2">
      <c r="C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</row>
    <row r="953" spans="3:35" s="3" customFormat="1" x14ac:dyDescent="0.2">
      <c r="C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</row>
    <row r="954" spans="3:35" s="3" customFormat="1" x14ac:dyDescent="0.2">
      <c r="C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</row>
    <row r="955" spans="3:35" s="3" customFormat="1" x14ac:dyDescent="0.2">
      <c r="C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</row>
    <row r="956" spans="3:35" s="3" customFormat="1" x14ac:dyDescent="0.2">
      <c r="C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</row>
    <row r="957" spans="3:35" s="3" customFormat="1" x14ac:dyDescent="0.2">
      <c r="C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</row>
    <row r="958" spans="3:35" s="3" customFormat="1" x14ac:dyDescent="0.2">
      <c r="C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</row>
    <row r="959" spans="3:35" s="3" customFormat="1" x14ac:dyDescent="0.2">
      <c r="C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</row>
    <row r="960" spans="3:35" s="3" customFormat="1" x14ac:dyDescent="0.2">
      <c r="C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</row>
    <row r="961" spans="3:35" s="3" customFormat="1" x14ac:dyDescent="0.2">
      <c r="C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</row>
    <row r="962" spans="3:35" s="3" customFormat="1" x14ac:dyDescent="0.2">
      <c r="C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</row>
    <row r="963" spans="3:35" s="3" customFormat="1" x14ac:dyDescent="0.2">
      <c r="C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</row>
    <row r="964" spans="3:35" s="3" customFormat="1" x14ac:dyDescent="0.2">
      <c r="C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</row>
    <row r="965" spans="3:35" s="3" customFormat="1" x14ac:dyDescent="0.2">
      <c r="C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</row>
    <row r="966" spans="3:35" s="3" customFormat="1" x14ac:dyDescent="0.2">
      <c r="C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</row>
    <row r="967" spans="3:35" s="3" customFormat="1" x14ac:dyDescent="0.2">
      <c r="C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</row>
    <row r="968" spans="3:35" s="3" customFormat="1" x14ac:dyDescent="0.2">
      <c r="C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</row>
    <row r="969" spans="3:35" s="3" customFormat="1" x14ac:dyDescent="0.2">
      <c r="C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</row>
    <row r="970" spans="3:35" s="3" customFormat="1" x14ac:dyDescent="0.2">
      <c r="C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</row>
    <row r="971" spans="3:35" s="3" customFormat="1" x14ac:dyDescent="0.2">
      <c r="C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</row>
    <row r="972" spans="3:35" s="3" customFormat="1" x14ac:dyDescent="0.2">
      <c r="C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</row>
    <row r="973" spans="3:35" s="3" customFormat="1" x14ac:dyDescent="0.2">
      <c r="C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</row>
    <row r="974" spans="3:35" s="3" customFormat="1" x14ac:dyDescent="0.2">
      <c r="C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</row>
    <row r="975" spans="3:35" s="3" customFormat="1" x14ac:dyDescent="0.2">
      <c r="C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</row>
    <row r="976" spans="3:35" s="3" customFormat="1" x14ac:dyDescent="0.2">
      <c r="C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</row>
    <row r="977" spans="3:35" s="3" customFormat="1" x14ac:dyDescent="0.2">
      <c r="C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</row>
    <row r="978" spans="3:35" s="3" customFormat="1" x14ac:dyDescent="0.2">
      <c r="C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</row>
    <row r="979" spans="3:35" s="3" customFormat="1" x14ac:dyDescent="0.2">
      <c r="C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</row>
    <row r="980" spans="3:35" s="3" customFormat="1" x14ac:dyDescent="0.2">
      <c r="C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</row>
    <row r="981" spans="3:35" s="3" customFormat="1" x14ac:dyDescent="0.2">
      <c r="C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</row>
    <row r="982" spans="3:35" s="3" customFormat="1" x14ac:dyDescent="0.2">
      <c r="C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</row>
    <row r="983" spans="3:35" s="3" customFormat="1" x14ac:dyDescent="0.2">
      <c r="C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</row>
    <row r="984" spans="3:35" s="3" customFormat="1" x14ac:dyDescent="0.2">
      <c r="C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</row>
    <row r="985" spans="3:35" s="3" customFormat="1" x14ac:dyDescent="0.2">
      <c r="C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</row>
    <row r="986" spans="3:35" s="3" customFormat="1" x14ac:dyDescent="0.2">
      <c r="C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</row>
    <row r="987" spans="3:35" s="3" customFormat="1" x14ac:dyDescent="0.2">
      <c r="C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</row>
    <row r="988" spans="3:35" s="3" customFormat="1" x14ac:dyDescent="0.2">
      <c r="C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</row>
    <row r="989" spans="3:35" s="3" customFormat="1" x14ac:dyDescent="0.2">
      <c r="C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</row>
    <row r="990" spans="3:35" s="3" customFormat="1" x14ac:dyDescent="0.2">
      <c r="C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</row>
    <row r="991" spans="3:35" s="3" customFormat="1" x14ac:dyDescent="0.2">
      <c r="C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</row>
    <row r="992" spans="3:35" s="3" customFormat="1" x14ac:dyDescent="0.2">
      <c r="C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</row>
    <row r="993" spans="3:35" s="3" customFormat="1" x14ac:dyDescent="0.2">
      <c r="C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</row>
    <row r="994" spans="3:35" s="3" customFormat="1" x14ac:dyDescent="0.2">
      <c r="C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</row>
    <row r="995" spans="3:35" s="3" customFormat="1" x14ac:dyDescent="0.2">
      <c r="C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</row>
    <row r="996" spans="3:35" s="3" customFormat="1" x14ac:dyDescent="0.2">
      <c r="C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</row>
    <row r="997" spans="3:35" s="3" customFormat="1" x14ac:dyDescent="0.2">
      <c r="C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</row>
    <row r="998" spans="3:35" s="3" customFormat="1" x14ac:dyDescent="0.2">
      <c r="C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</row>
    <row r="999" spans="3:35" s="3" customFormat="1" x14ac:dyDescent="0.2">
      <c r="C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</row>
    <row r="1000" spans="3:35" s="3" customFormat="1" x14ac:dyDescent="0.2">
      <c r="C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</row>
    <row r="1001" spans="3:35" s="3" customFormat="1" x14ac:dyDescent="0.2">
      <c r="C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</row>
    <row r="1002" spans="3:35" s="3" customFormat="1" x14ac:dyDescent="0.2">
      <c r="C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</row>
    <row r="1003" spans="3:35" s="3" customFormat="1" x14ac:dyDescent="0.2">
      <c r="C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</row>
    <row r="1004" spans="3:35" s="3" customFormat="1" x14ac:dyDescent="0.2">
      <c r="C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</row>
    <row r="1005" spans="3:35" s="3" customFormat="1" x14ac:dyDescent="0.2">
      <c r="C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</row>
    <row r="1006" spans="3:35" s="3" customFormat="1" x14ac:dyDescent="0.2">
      <c r="C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</row>
    <row r="1007" spans="3:35" s="3" customFormat="1" x14ac:dyDescent="0.2">
      <c r="C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</row>
    <row r="1008" spans="3:35" s="3" customFormat="1" x14ac:dyDescent="0.2">
      <c r="C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</row>
    <row r="1009" spans="3:35" s="3" customFormat="1" x14ac:dyDescent="0.2">
      <c r="C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</row>
    <row r="1010" spans="3:35" s="3" customFormat="1" x14ac:dyDescent="0.2">
      <c r="C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</row>
    <row r="1011" spans="3:35" s="3" customFormat="1" x14ac:dyDescent="0.2">
      <c r="C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</row>
    <row r="1012" spans="3:35" s="3" customFormat="1" x14ac:dyDescent="0.2">
      <c r="C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</row>
    <row r="1013" spans="3:35" s="3" customFormat="1" x14ac:dyDescent="0.2">
      <c r="C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</row>
    <row r="1014" spans="3:35" s="3" customFormat="1" x14ac:dyDescent="0.2">
      <c r="C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</row>
    <row r="1015" spans="3:35" s="3" customFormat="1" x14ac:dyDescent="0.2">
      <c r="C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</row>
    <row r="1016" spans="3:35" s="3" customFormat="1" x14ac:dyDescent="0.2">
      <c r="C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</row>
    <row r="1017" spans="3:35" s="3" customFormat="1" x14ac:dyDescent="0.2">
      <c r="C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</row>
    <row r="1018" spans="3:35" s="3" customFormat="1" x14ac:dyDescent="0.2">
      <c r="C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</row>
    <row r="1019" spans="3:35" s="3" customFormat="1" x14ac:dyDescent="0.2">
      <c r="C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</row>
    <row r="1020" spans="3:35" s="3" customFormat="1" x14ac:dyDescent="0.2">
      <c r="C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</row>
    <row r="1021" spans="3:35" s="3" customFormat="1" x14ac:dyDescent="0.2">
      <c r="C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</row>
    <row r="1022" spans="3:35" s="3" customFormat="1" x14ac:dyDescent="0.2">
      <c r="C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</row>
    <row r="1023" spans="3:35" s="3" customFormat="1" x14ac:dyDescent="0.2">
      <c r="C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</row>
    <row r="1024" spans="3:35" s="3" customFormat="1" x14ac:dyDescent="0.2">
      <c r="C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</row>
    <row r="1025" spans="3:35" s="3" customFormat="1" x14ac:dyDescent="0.2">
      <c r="C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</row>
    <row r="1026" spans="3:35" s="3" customFormat="1" x14ac:dyDescent="0.2">
      <c r="C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</row>
    <row r="1027" spans="3:35" s="3" customFormat="1" x14ac:dyDescent="0.2">
      <c r="C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</row>
    <row r="1028" spans="3:35" s="3" customFormat="1" x14ac:dyDescent="0.2">
      <c r="C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</row>
    <row r="1029" spans="3:35" s="3" customFormat="1" x14ac:dyDescent="0.2">
      <c r="C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</row>
    <row r="1030" spans="3:35" s="3" customFormat="1" x14ac:dyDescent="0.2">
      <c r="C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</row>
    <row r="1031" spans="3:35" s="3" customFormat="1" x14ac:dyDescent="0.2">
      <c r="C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</row>
    <row r="1032" spans="3:35" s="3" customFormat="1" x14ac:dyDescent="0.2">
      <c r="C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</row>
    <row r="1033" spans="3:35" s="3" customFormat="1" x14ac:dyDescent="0.2">
      <c r="C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</row>
    <row r="1034" spans="3:35" s="3" customFormat="1" x14ac:dyDescent="0.2">
      <c r="C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</row>
    <row r="1035" spans="3:35" s="3" customFormat="1" x14ac:dyDescent="0.2">
      <c r="C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</row>
    <row r="1036" spans="3:35" s="3" customFormat="1" x14ac:dyDescent="0.2">
      <c r="C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</row>
    <row r="1037" spans="3:35" s="3" customFormat="1" x14ac:dyDescent="0.2">
      <c r="C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</row>
    <row r="1038" spans="3:35" s="3" customFormat="1" x14ac:dyDescent="0.2">
      <c r="C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</row>
    <row r="1039" spans="3:35" s="3" customFormat="1" x14ac:dyDescent="0.2">
      <c r="C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</row>
    <row r="1040" spans="3:35" s="3" customFormat="1" x14ac:dyDescent="0.2">
      <c r="C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</row>
    <row r="1041" spans="3:35" s="3" customFormat="1" x14ac:dyDescent="0.2">
      <c r="C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</row>
    <row r="1042" spans="3:35" s="3" customFormat="1" x14ac:dyDescent="0.2">
      <c r="C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</row>
    <row r="1043" spans="3:35" s="3" customFormat="1" x14ac:dyDescent="0.2">
      <c r="C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</row>
    <row r="1044" spans="3:35" s="3" customFormat="1" x14ac:dyDescent="0.2">
      <c r="C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</row>
    <row r="1045" spans="3:35" s="3" customFormat="1" x14ac:dyDescent="0.2">
      <c r="C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</row>
    <row r="1046" spans="3:35" s="3" customFormat="1" x14ac:dyDescent="0.2">
      <c r="C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</row>
    <row r="1047" spans="3:35" s="3" customFormat="1" x14ac:dyDescent="0.2">
      <c r="C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</row>
    <row r="1048" spans="3:35" s="3" customFormat="1" x14ac:dyDescent="0.2">
      <c r="C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</row>
    <row r="1049" spans="3:35" s="3" customFormat="1" x14ac:dyDescent="0.2">
      <c r="C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</row>
    <row r="1050" spans="3:35" s="3" customFormat="1" x14ac:dyDescent="0.2">
      <c r="C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</row>
    <row r="1051" spans="3:35" s="3" customFormat="1" x14ac:dyDescent="0.2">
      <c r="C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</row>
    <row r="1052" spans="3:35" s="3" customFormat="1" x14ac:dyDescent="0.2">
      <c r="C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</row>
    <row r="1053" spans="3:35" s="3" customFormat="1" x14ac:dyDescent="0.2">
      <c r="C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</row>
    <row r="1054" spans="3:35" s="3" customFormat="1" x14ac:dyDescent="0.2">
      <c r="C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</row>
    <row r="1055" spans="3:35" s="3" customFormat="1" x14ac:dyDescent="0.2">
      <c r="C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</row>
    <row r="1056" spans="3:35" s="3" customFormat="1" x14ac:dyDescent="0.2">
      <c r="C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</row>
    <row r="1057" spans="3:35" s="3" customFormat="1" x14ac:dyDescent="0.2">
      <c r="C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</row>
    <row r="1058" spans="3:35" s="3" customFormat="1" x14ac:dyDescent="0.2">
      <c r="C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</row>
    <row r="1059" spans="3:35" s="3" customFormat="1" x14ac:dyDescent="0.2">
      <c r="C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</row>
    <row r="1060" spans="3:35" s="3" customFormat="1" x14ac:dyDescent="0.2">
      <c r="C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</row>
    <row r="1061" spans="3:35" s="3" customFormat="1" x14ac:dyDescent="0.2">
      <c r="C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</row>
    <row r="1062" spans="3:35" s="3" customFormat="1" x14ac:dyDescent="0.2">
      <c r="C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</row>
    <row r="1063" spans="3:35" s="3" customFormat="1" x14ac:dyDescent="0.2">
      <c r="C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</row>
    <row r="1064" spans="3:35" s="3" customFormat="1" x14ac:dyDescent="0.2">
      <c r="C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</row>
    <row r="1065" spans="3:35" s="3" customFormat="1" x14ac:dyDescent="0.2">
      <c r="C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</row>
    <row r="1066" spans="3:35" s="3" customFormat="1" x14ac:dyDescent="0.2">
      <c r="C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</row>
    <row r="1067" spans="3:35" s="3" customFormat="1" x14ac:dyDescent="0.2">
      <c r="C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</row>
    <row r="1068" spans="3:35" s="3" customFormat="1" x14ac:dyDescent="0.2">
      <c r="C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</row>
    <row r="1069" spans="3:35" s="3" customFormat="1" x14ac:dyDescent="0.2">
      <c r="C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</row>
    <row r="1070" spans="3:35" s="3" customFormat="1" x14ac:dyDescent="0.2">
      <c r="C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</row>
    <row r="1071" spans="3:35" s="3" customFormat="1" x14ac:dyDescent="0.2">
      <c r="C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</row>
    <row r="1072" spans="3:35" s="3" customFormat="1" x14ac:dyDescent="0.2">
      <c r="C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</row>
    <row r="1073" spans="3:35" s="3" customFormat="1" x14ac:dyDescent="0.2">
      <c r="C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</row>
    <row r="1074" spans="3:35" s="3" customFormat="1" x14ac:dyDescent="0.2">
      <c r="C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</row>
    <row r="1075" spans="3:35" s="3" customFormat="1" x14ac:dyDescent="0.2">
      <c r="C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</row>
    <row r="1076" spans="3:35" s="3" customFormat="1" x14ac:dyDescent="0.2">
      <c r="C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</row>
    <row r="1077" spans="3:35" s="3" customFormat="1" x14ac:dyDescent="0.2">
      <c r="C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</row>
    <row r="1078" spans="3:35" s="3" customFormat="1" x14ac:dyDescent="0.2">
      <c r="C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</row>
    <row r="1079" spans="3:35" s="3" customFormat="1" x14ac:dyDescent="0.2">
      <c r="C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</row>
    <row r="1080" spans="3:35" s="3" customFormat="1" x14ac:dyDescent="0.2">
      <c r="C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</row>
    <row r="1081" spans="3:35" s="3" customFormat="1" x14ac:dyDescent="0.2">
      <c r="C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</row>
    <row r="1082" spans="3:35" s="3" customFormat="1" x14ac:dyDescent="0.2">
      <c r="C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</row>
    <row r="1083" spans="3:35" s="3" customFormat="1" x14ac:dyDescent="0.2">
      <c r="C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</row>
    <row r="1084" spans="3:35" s="3" customFormat="1" x14ac:dyDescent="0.2">
      <c r="C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</row>
    <row r="1085" spans="3:35" s="3" customFormat="1" x14ac:dyDescent="0.2">
      <c r="C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</row>
    <row r="1086" spans="3:35" s="3" customFormat="1" x14ac:dyDescent="0.2">
      <c r="C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</row>
    <row r="1087" spans="3:35" s="3" customFormat="1" x14ac:dyDescent="0.2">
      <c r="C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</row>
    <row r="1088" spans="3:35" s="3" customFormat="1" x14ac:dyDescent="0.2">
      <c r="C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</row>
    <row r="1089" spans="3:35" s="3" customFormat="1" x14ac:dyDescent="0.2">
      <c r="C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</row>
    <row r="1090" spans="3:35" s="3" customFormat="1" x14ac:dyDescent="0.2">
      <c r="C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</row>
    <row r="1091" spans="3:35" s="3" customFormat="1" x14ac:dyDescent="0.2">
      <c r="C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</row>
    <row r="1092" spans="3:35" s="3" customFormat="1" x14ac:dyDescent="0.2">
      <c r="C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</row>
    <row r="1093" spans="3:35" s="3" customFormat="1" x14ac:dyDescent="0.2">
      <c r="C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</row>
    <row r="1094" spans="3:35" s="3" customFormat="1" x14ac:dyDescent="0.2">
      <c r="C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</row>
    <row r="1095" spans="3:35" s="3" customFormat="1" x14ac:dyDescent="0.2">
      <c r="C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</row>
    <row r="1096" spans="3:35" s="3" customFormat="1" x14ac:dyDescent="0.2">
      <c r="C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</row>
    <row r="1097" spans="3:35" s="3" customFormat="1" x14ac:dyDescent="0.2">
      <c r="C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</row>
    <row r="1098" spans="3:35" s="3" customFormat="1" x14ac:dyDescent="0.2">
      <c r="C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</row>
    <row r="1099" spans="3:35" s="3" customFormat="1" x14ac:dyDescent="0.2">
      <c r="C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</row>
    <row r="1100" spans="3:35" s="3" customFormat="1" x14ac:dyDescent="0.2">
      <c r="C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</row>
    <row r="1101" spans="3:35" s="3" customFormat="1" x14ac:dyDescent="0.2">
      <c r="C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</row>
    <row r="1102" spans="3:35" s="3" customFormat="1" x14ac:dyDescent="0.2">
      <c r="C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</row>
    <row r="1103" spans="3:35" s="3" customFormat="1" x14ac:dyDescent="0.2">
      <c r="C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</row>
    <row r="1104" spans="3:35" s="3" customFormat="1" x14ac:dyDescent="0.2">
      <c r="C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</row>
    <row r="1105" spans="3:35" s="3" customFormat="1" x14ac:dyDescent="0.2">
      <c r="C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</row>
    <row r="1106" spans="3:35" s="3" customFormat="1" x14ac:dyDescent="0.2">
      <c r="C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</row>
    <row r="1107" spans="3:35" s="3" customFormat="1" x14ac:dyDescent="0.2">
      <c r="C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</row>
    <row r="1108" spans="3:35" s="3" customFormat="1" x14ac:dyDescent="0.2">
      <c r="C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</row>
    <row r="1109" spans="3:35" s="3" customFormat="1" x14ac:dyDescent="0.2">
      <c r="C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</row>
    <row r="1110" spans="3:35" s="3" customFormat="1" x14ac:dyDescent="0.2">
      <c r="C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</row>
    <row r="1111" spans="3:35" s="3" customFormat="1" x14ac:dyDescent="0.2">
      <c r="C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</row>
    <row r="1112" spans="3:35" s="3" customFormat="1" x14ac:dyDescent="0.2">
      <c r="C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</row>
    <row r="1113" spans="3:35" s="3" customFormat="1" x14ac:dyDescent="0.2">
      <c r="C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</row>
    <row r="1114" spans="3:35" s="3" customFormat="1" x14ac:dyDescent="0.2">
      <c r="C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</row>
    <row r="1115" spans="3:35" s="3" customFormat="1" x14ac:dyDescent="0.2">
      <c r="C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</row>
    <row r="1116" spans="3:35" s="3" customFormat="1" x14ac:dyDescent="0.2">
      <c r="C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</row>
    <row r="1117" spans="3:35" s="3" customFormat="1" x14ac:dyDescent="0.2">
      <c r="C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</row>
    <row r="1118" spans="3:35" s="3" customFormat="1" x14ac:dyDescent="0.2">
      <c r="C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</row>
    <row r="1119" spans="3:35" s="3" customFormat="1" x14ac:dyDescent="0.2">
      <c r="C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</row>
    <row r="1120" spans="3:35" s="3" customFormat="1" x14ac:dyDescent="0.2">
      <c r="C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</row>
    <row r="1121" spans="3:35" s="3" customFormat="1" x14ac:dyDescent="0.2">
      <c r="C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</row>
    <row r="1122" spans="3:35" s="3" customFormat="1" x14ac:dyDescent="0.2">
      <c r="C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</row>
    <row r="1123" spans="3:35" s="3" customFormat="1" x14ac:dyDescent="0.2">
      <c r="C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</row>
    <row r="1124" spans="3:35" s="3" customFormat="1" x14ac:dyDescent="0.2">
      <c r="C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</row>
    <row r="1125" spans="3:35" s="3" customFormat="1" x14ac:dyDescent="0.2">
      <c r="C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</row>
    <row r="1126" spans="3:35" s="3" customFormat="1" x14ac:dyDescent="0.2">
      <c r="C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</row>
    <row r="1127" spans="3:35" s="3" customFormat="1" x14ac:dyDescent="0.2">
      <c r="C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</row>
    <row r="1128" spans="3:35" s="3" customFormat="1" x14ac:dyDescent="0.2">
      <c r="C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</row>
    <row r="1129" spans="3:35" s="3" customFormat="1" x14ac:dyDescent="0.2">
      <c r="C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</row>
    <row r="1130" spans="3:35" s="3" customFormat="1" x14ac:dyDescent="0.2">
      <c r="C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</row>
    <row r="1131" spans="3:35" s="3" customFormat="1" x14ac:dyDescent="0.2">
      <c r="C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</row>
    <row r="1132" spans="3:35" s="3" customFormat="1" x14ac:dyDescent="0.2">
      <c r="C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</row>
    <row r="1133" spans="3:35" s="3" customFormat="1" x14ac:dyDescent="0.2">
      <c r="C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</row>
    <row r="1134" spans="3:35" s="3" customFormat="1" x14ac:dyDescent="0.2">
      <c r="C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</row>
    <row r="1135" spans="3:35" s="3" customFormat="1" x14ac:dyDescent="0.2">
      <c r="C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</row>
    <row r="1136" spans="3:35" s="3" customFormat="1" x14ac:dyDescent="0.2">
      <c r="C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</row>
    <row r="1137" spans="3:35" s="3" customFormat="1" x14ac:dyDescent="0.2">
      <c r="C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</row>
    <row r="1138" spans="3:35" s="3" customFormat="1" x14ac:dyDescent="0.2">
      <c r="C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</row>
    <row r="1139" spans="3:35" s="3" customFormat="1" x14ac:dyDescent="0.2">
      <c r="C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</row>
    <row r="1140" spans="3:35" s="3" customFormat="1" x14ac:dyDescent="0.2">
      <c r="C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</row>
    <row r="1141" spans="3:35" s="3" customFormat="1" x14ac:dyDescent="0.2">
      <c r="C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</row>
    <row r="1142" spans="3:35" s="3" customFormat="1" x14ac:dyDescent="0.2">
      <c r="C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</row>
    <row r="1143" spans="3:35" s="3" customFormat="1" x14ac:dyDescent="0.2">
      <c r="C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</row>
    <row r="1144" spans="3:35" s="3" customFormat="1" x14ac:dyDescent="0.2">
      <c r="C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</row>
    <row r="1145" spans="3:35" s="3" customFormat="1" x14ac:dyDescent="0.2">
      <c r="C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</row>
    <row r="1146" spans="3:35" s="3" customFormat="1" x14ac:dyDescent="0.2">
      <c r="C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</row>
    <row r="1147" spans="3:35" s="3" customFormat="1" x14ac:dyDescent="0.2">
      <c r="C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</row>
    <row r="1148" spans="3:35" s="3" customFormat="1" x14ac:dyDescent="0.2">
      <c r="C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</row>
    <row r="1149" spans="3:35" s="3" customFormat="1" x14ac:dyDescent="0.2">
      <c r="C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</row>
    <row r="1150" spans="3:35" s="3" customFormat="1" x14ac:dyDescent="0.2">
      <c r="C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</row>
    <row r="1151" spans="3:35" s="3" customFormat="1" x14ac:dyDescent="0.2">
      <c r="C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</row>
    <row r="1152" spans="3:35" s="3" customFormat="1" x14ac:dyDescent="0.2">
      <c r="C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</row>
    <row r="1153" spans="3:35" s="3" customFormat="1" x14ac:dyDescent="0.2">
      <c r="C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</row>
    <row r="1154" spans="3:35" s="3" customFormat="1" x14ac:dyDescent="0.2">
      <c r="C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</row>
    <row r="1155" spans="3:35" s="3" customFormat="1" x14ac:dyDescent="0.2">
      <c r="C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</row>
    <row r="1156" spans="3:35" s="3" customFormat="1" x14ac:dyDescent="0.2">
      <c r="C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</row>
    <row r="1157" spans="3:35" s="3" customFormat="1" x14ac:dyDescent="0.2">
      <c r="C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</row>
    <row r="1158" spans="3:35" s="3" customFormat="1" x14ac:dyDescent="0.2">
      <c r="C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</row>
    <row r="1159" spans="3:35" s="3" customFormat="1" x14ac:dyDescent="0.2">
      <c r="C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</row>
    <row r="1160" spans="3:35" s="3" customFormat="1" x14ac:dyDescent="0.2">
      <c r="C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</row>
    <row r="1161" spans="3:35" s="3" customFormat="1" x14ac:dyDescent="0.2">
      <c r="C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</row>
    <row r="1162" spans="3:35" s="3" customFormat="1" x14ac:dyDescent="0.2">
      <c r="C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</row>
    <row r="1163" spans="3:35" s="3" customFormat="1" x14ac:dyDescent="0.2">
      <c r="C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</row>
    <row r="1164" spans="3:35" s="3" customFormat="1" x14ac:dyDescent="0.2">
      <c r="C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</row>
    <row r="1165" spans="3:35" s="3" customFormat="1" x14ac:dyDescent="0.2">
      <c r="C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</row>
    <row r="1166" spans="3:35" s="3" customFormat="1" x14ac:dyDescent="0.2">
      <c r="C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</row>
    <row r="1167" spans="3:35" s="3" customFormat="1" x14ac:dyDescent="0.2">
      <c r="C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</row>
    <row r="1168" spans="3:35" s="3" customFormat="1" x14ac:dyDescent="0.2">
      <c r="C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</row>
    <row r="1169" spans="3:35" s="3" customFormat="1" x14ac:dyDescent="0.2">
      <c r="C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</row>
    <row r="1170" spans="3:35" s="3" customFormat="1" x14ac:dyDescent="0.2">
      <c r="C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</row>
    <row r="1171" spans="3:35" s="3" customFormat="1" x14ac:dyDescent="0.2">
      <c r="C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</row>
    <row r="1172" spans="3:35" s="3" customFormat="1" x14ac:dyDescent="0.2">
      <c r="C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</row>
    <row r="1173" spans="3:35" s="3" customFormat="1" x14ac:dyDescent="0.2">
      <c r="C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</row>
    <row r="1174" spans="3:35" s="3" customFormat="1" x14ac:dyDescent="0.2">
      <c r="C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</row>
    <row r="1175" spans="3:35" s="3" customFormat="1" x14ac:dyDescent="0.2">
      <c r="C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</row>
    <row r="1176" spans="3:35" s="3" customFormat="1" x14ac:dyDescent="0.2">
      <c r="C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</row>
    <row r="1177" spans="3:35" s="3" customFormat="1" x14ac:dyDescent="0.2">
      <c r="C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</row>
    <row r="1178" spans="3:35" s="3" customFormat="1" x14ac:dyDescent="0.2">
      <c r="C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</row>
    <row r="1179" spans="3:35" s="3" customFormat="1" x14ac:dyDescent="0.2">
      <c r="C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</row>
    <row r="1180" spans="3:35" s="3" customFormat="1" x14ac:dyDescent="0.2">
      <c r="C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</row>
    <row r="1181" spans="3:35" s="3" customFormat="1" x14ac:dyDescent="0.2">
      <c r="C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</row>
    <row r="1182" spans="3:35" s="3" customFormat="1" x14ac:dyDescent="0.2">
      <c r="C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</row>
    <row r="1183" spans="3:35" s="3" customFormat="1" x14ac:dyDescent="0.2">
      <c r="C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</row>
    <row r="1184" spans="3:35" s="3" customFormat="1" x14ac:dyDescent="0.2">
      <c r="C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</row>
    <row r="1185" spans="3:35" s="3" customFormat="1" x14ac:dyDescent="0.2">
      <c r="C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</row>
    <row r="1186" spans="3:35" s="3" customFormat="1" x14ac:dyDescent="0.2">
      <c r="C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</row>
    <row r="1187" spans="3:35" s="3" customFormat="1" x14ac:dyDescent="0.2">
      <c r="C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</row>
    <row r="1188" spans="3:35" s="3" customFormat="1" x14ac:dyDescent="0.2">
      <c r="C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</row>
    <row r="1189" spans="3:35" s="3" customFormat="1" x14ac:dyDescent="0.2">
      <c r="C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</row>
    <row r="1190" spans="3:35" s="3" customFormat="1" x14ac:dyDescent="0.2">
      <c r="C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</row>
    <row r="1191" spans="3:35" s="3" customFormat="1" x14ac:dyDescent="0.2">
      <c r="C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</row>
    <row r="1192" spans="3:35" s="3" customFormat="1" x14ac:dyDescent="0.2">
      <c r="C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</row>
    <row r="1193" spans="3:35" s="3" customFormat="1" x14ac:dyDescent="0.2">
      <c r="C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</row>
    <row r="1194" spans="3:35" s="3" customFormat="1" x14ac:dyDescent="0.2">
      <c r="C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</row>
    <row r="1195" spans="3:35" s="3" customFormat="1" x14ac:dyDescent="0.2">
      <c r="C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</row>
    <row r="1196" spans="3:35" s="3" customFormat="1" x14ac:dyDescent="0.2">
      <c r="C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</row>
    <row r="1197" spans="3:35" s="3" customFormat="1" x14ac:dyDescent="0.2">
      <c r="C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</row>
    <row r="1198" spans="3:35" s="3" customFormat="1" x14ac:dyDescent="0.2">
      <c r="C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</row>
    <row r="1199" spans="3:35" s="3" customFormat="1" x14ac:dyDescent="0.2">
      <c r="C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</row>
    <row r="1200" spans="3:35" s="3" customFormat="1" x14ac:dyDescent="0.2">
      <c r="C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</row>
    <row r="1201" spans="3:35" s="3" customFormat="1" x14ac:dyDescent="0.2">
      <c r="C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</row>
    <row r="1202" spans="3:35" s="3" customFormat="1" x14ac:dyDescent="0.2">
      <c r="C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</row>
    <row r="1203" spans="3:35" s="3" customFormat="1" x14ac:dyDescent="0.2">
      <c r="C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</row>
    <row r="1204" spans="3:35" s="3" customFormat="1" x14ac:dyDescent="0.2">
      <c r="C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</row>
    <row r="1205" spans="3:35" s="3" customFormat="1" x14ac:dyDescent="0.2">
      <c r="C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</row>
    <row r="1206" spans="3:35" s="3" customFormat="1" x14ac:dyDescent="0.2">
      <c r="C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</row>
    <row r="1207" spans="3:35" s="3" customFormat="1" x14ac:dyDescent="0.2">
      <c r="C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</row>
    <row r="1208" spans="3:35" s="3" customFormat="1" x14ac:dyDescent="0.2">
      <c r="C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</row>
    <row r="1209" spans="3:35" s="3" customFormat="1" x14ac:dyDescent="0.2">
      <c r="C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</row>
    <row r="1210" spans="3:35" s="3" customFormat="1" x14ac:dyDescent="0.2">
      <c r="C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</row>
    <row r="1211" spans="3:35" s="3" customFormat="1" x14ac:dyDescent="0.2">
      <c r="C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</row>
    <row r="1212" spans="3:35" s="3" customFormat="1" x14ac:dyDescent="0.2">
      <c r="C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</row>
    <row r="1213" spans="3:35" s="3" customFormat="1" x14ac:dyDescent="0.2">
      <c r="C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</row>
    <row r="1214" spans="3:35" s="3" customFormat="1" x14ac:dyDescent="0.2">
      <c r="C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</row>
    <row r="1215" spans="3:35" s="3" customFormat="1" x14ac:dyDescent="0.2">
      <c r="C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</row>
    <row r="1216" spans="3:35" s="3" customFormat="1" x14ac:dyDescent="0.2">
      <c r="C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</row>
    <row r="1217" spans="3:35" s="3" customFormat="1" x14ac:dyDescent="0.2">
      <c r="C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</row>
    <row r="1218" spans="3:35" s="3" customFormat="1" x14ac:dyDescent="0.2">
      <c r="C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</row>
    <row r="1219" spans="3:35" s="3" customFormat="1" x14ac:dyDescent="0.2">
      <c r="C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</row>
    <row r="1220" spans="3:35" s="3" customFormat="1" x14ac:dyDescent="0.2">
      <c r="C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</row>
    <row r="1221" spans="3:35" s="3" customFormat="1" x14ac:dyDescent="0.2">
      <c r="C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</row>
    <row r="1222" spans="3:35" s="3" customFormat="1" x14ac:dyDescent="0.2">
      <c r="C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</row>
    <row r="1223" spans="3:35" s="3" customFormat="1" x14ac:dyDescent="0.2">
      <c r="C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</row>
    <row r="1224" spans="3:35" s="3" customFormat="1" x14ac:dyDescent="0.2">
      <c r="C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</row>
    <row r="1225" spans="3:35" s="3" customFormat="1" x14ac:dyDescent="0.2">
      <c r="C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</row>
    <row r="1226" spans="3:35" s="3" customFormat="1" x14ac:dyDescent="0.2">
      <c r="C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</row>
    <row r="1227" spans="3:35" s="3" customFormat="1" x14ac:dyDescent="0.2">
      <c r="C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</row>
    <row r="1228" spans="3:35" s="3" customFormat="1" x14ac:dyDescent="0.2">
      <c r="C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</row>
    <row r="1229" spans="3:35" s="3" customFormat="1" x14ac:dyDescent="0.2">
      <c r="C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</row>
    <row r="1230" spans="3:35" s="3" customFormat="1" x14ac:dyDescent="0.2">
      <c r="C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</row>
    <row r="1231" spans="3:35" s="3" customFormat="1" x14ac:dyDescent="0.2">
      <c r="C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</row>
    <row r="1232" spans="3:35" s="3" customFormat="1" x14ac:dyDescent="0.2">
      <c r="C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</row>
    <row r="1233" spans="3:35" s="3" customFormat="1" x14ac:dyDescent="0.2">
      <c r="C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</row>
    <row r="1234" spans="3:35" s="3" customFormat="1" x14ac:dyDescent="0.2">
      <c r="C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</row>
    <row r="1235" spans="3:35" s="3" customFormat="1" x14ac:dyDescent="0.2">
      <c r="C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</row>
    <row r="1236" spans="3:35" s="3" customFormat="1" x14ac:dyDescent="0.2">
      <c r="C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</row>
    <row r="1237" spans="3:35" s="3" customFormat="1" x14ac:dyDescent="0.2">
      <c r="C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</row>
    <row r="1238" spans="3:35" s="3" customFormat="1" x14ac:dyDescent="0.2">
      <c r="C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</row>
    <row r="1239" spans="3:35" s="3" customFormat="1" x14ac:dyDescent="0.2">
      <c r="C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</row>
    <row r="1240" spans="3:35" s="3" customFormat="1" x14ac:dyDescent="0.2">
      <c r="C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</row>
    <row r="1241" spans="3:35" s="3" customFormat="1" x14ac:dyDescent="0.2">
      <c r="C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</row>
    <row r="1242" spans="3:35" s="3" customFormat="1" x14ac:dyDescent="0.2">
      <c r="C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</row>
    <row r="1243" spans="3:35" s="3" customFormat="1" x14ac:dyDescent="0.2">
      <c r="C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</row>
    <row r="1244" spans="3:35" s="3" customFormat="1" x14ac:dyDescent="0.2">
      <c r="C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</row>
    <row r="1245" spans="3:35" s="3" customFormat="1" x14ac:dyDescent="0.2">
      <c r="C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</row>
    <row r="1246" spans="3:35" s="3" customFormat="1" x14ac:dyDescent="0.2">
      <c r="C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</row>
    <row r="1247" spans="3:35" s="3" customFormat="1" x14ac:dyDescent="0.2">
      <c r="C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</row>
    <row r="1248" spans="3:35" s="3" customFormat="1" x14ac:dyDescent="0.2">
      <c r="C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</row>
    <row r="1249" spans="3:35" s="3" customFormat="1" x14ac:dyDescent="0.2">
      <c r="C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</row>
    <row r="1250" spans="3:35" s="3" customFormat="1" x14ac:dyDescent="0.2">
      <c r="C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</row>
    <row r="1251" spans="3:35" s="3" customFormat="1" x14ac:dyDescent="0.2">
      <c r="C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</row>
    <row r="1252" spans="3:35" s="3" customFormat="1" x14ac:dyDescent="0.2">
      <c r="C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</row>
    <row r="1253" spans="3:35" s="3" customFormat="1" x14ac:dyDescent="0.2">
      <c r="C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</row>
    <row r="1254" spans="3:35" s="3" customFormat="1" x14ac:dyDescent="0.2">
      <c r="C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</row>
    <row r="1255" spans="3:35" s="3" customFormat="1" x14ac:dyDescent="0.2">
      <c r="C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</row>
    <row r="1256" spans="3:35" s="3" customFormat="1" x14ac:dyDescent="0.2">
      <c r="C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</row>
    <row r="1257" spans="3:35" s="3" customFormat="1" x14ac:dyDescent="0.2">
      <c r="C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</row>
    <row r="1258" spans="3:35" s="3" customFormat="1" x14ac:dyDescent="0.2">
      <c r="C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</row>
    <row r="1259" spans="3:35" s="3" customFormat="1" x14ac:dyDescent="0.2">
      <c r="C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</row>
    <row r="1260" spans="3:35" s="3" customFormat="1" x14ac:dyDescent="0.2">
      <c r="C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</row>
    <row r="1261" spans="3:35" s="3" customFormat="1" x14ac:dyDescent="0.2">
      <c r="C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</row>
    <row r="1262" spans="3:35" s="3" customFormat="1" x14ac:dyDescent="0.2">
      <c r="C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</row>
    <row r="1263" spans="3:35" s="3" customFormat="1" x14ac:dyDescent="0.2">
      <c r="C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</row>
    <row r="1264" spans="3:35" s="3" customFormat="1" x14ac:dyDescent="0.2">
      <c r="C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</row>
    <row r="1265" spans="3:35" s="3" customFormat="1" x14ac:dyDescent="0.2">
      <c r="C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</row>
    <row r="1266" spans="3:35" s="3" customFormat="1" x14ac:dyDescent="0.2">
      <c r="C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</row>
    <row r="1267" spans="3:35" s="3" customFormat="1" x14ac:dyDescent="0.2">
      <c r="C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</row>
    <row r="1268" spans="3:35" s="3" customFormat="1" x14ac:dyDescent="0.2">
      <c r="C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</row>
    <row r="1269" spans="3:35" s="3" customFormat="1" x14ac:dyDescent="0.2">
      <c r="C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</row>
    <row r="1270" spans="3:35" s="3" customFormat="1" x14ac:dyDescent="0.2">
      <c r="C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</row>
    <row r="1271" spans="3:35" s="3" customFormat="1" x14ac:dyDescent="0.2">
      <c r="C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</row>
    <row r="1272" spans="3:35" s="3" customFormat="1" x14ac:dyDescent="0.2">
      <c r="C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</row>
    <row r="1273" spans="3:35" s="3" customFormat="1" x14ac:dyDescent="0.2">
      <c r="C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</row>
    <row r="1274" spans="3:35" s="3" customFormat="1" x14ac:dyDescent="0.2">
      <c r="C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</row>
    <row r="1275" spans="3:35" s="3" customFormat="1" x14ac:dyDescent="0.2">
      <c r="C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</row>
    <row r="1276" spans="3:35" s="3" customFormat="1" x14ac:dyDescent="0.2">
      <c r="C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</row>
    <row r="1277" spans="3:35" s="3" customFormat="1" x14ac:dyDescent="0.2">
      <c r="C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</row>
    <row r="1278" spans="3:35" s="3" customFormat="1" x14ac:dyDescent="0.2">
      <c r="C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</row>
    <row r="1279" spans="3:35" s="3" customFormat="1" x14ac:dyDescent="0.2">
      <c r="C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</row>
    <row r="1280" spans="3:35" s="3" customFormat="1" x14ac:dyDescent="0.2">
      <c r="C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</row>
    <row r="1281" spans="3:35" s="3" customFormat="1" x14ac:dyDescent="0.2">
      <c r="C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</row>
    <row r="1282" spans="3:35" s="3" customFormat="1" x14ac:dyDescent="0.2">
      <c r="C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</row>
    <row r="1283" spans="3:35" s="3" customFormat="1" x14ac:dyDescent="0.2">
      <c r="C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</row>
    <row r="1284" spans="3:35" s="3" customFormat="1" x14ac:dyDescent="0.2">
      <c r="C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</row>
    <row r="1285" spans="3:35" s="3" customFormat="1" x14ac:dyDescent="0.2">
      <c r="C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</row>
    <row r="1286" spans="3:35" s="3" customFormat="1" x14ac:dyDescent="0.2">
      <c r="C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</row>
    <row r="1287" spans="3:35" s="3" customFormat="1" x14ac:dyDescent="0.2">
      <c r="C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</row>
    <row r="1288" spans="3:35" s="3" customFormat="1" x14ac:dyDescent="0.2">
      <c r="C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</row>
    <row r="1289" spans="3:35" s="3" customFormat="1" x14ac:dyDescent="0.2">
      <c r="C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</row>
    <row r="1290" spans="3:35" s="3" customFormat="1" x14ac:dyDescent="0.2">
      <c r="C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</row>
    <row r="1291" spans="3:35" s="3" customFormat="1" x14ac:dyDescent="0.2">
      <c r="C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</row>
    <row r="1292" spans="3:35" s="3" customFormat="1" x14ac:dyDescent="0.2">
      <c r="C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</row>
    <row r="1293" spans="3:35" s="3" customFormat="1" x14ac:dyDescent="0.2">
      <c r="C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</row>
    <row r="1294" spans="3:35" s="3" customFormat="1" x14ac:dyDescent="0.2">
      <c r="C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</row>
    <row r="1295" spans="3:35" s="3" customFormat="1" x14ac:dyDescent="0.2">
      <c r="C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</row>
    <row r="1296" spans="3:35" s="3" customFormat="1" x14ac:dyDescent="0.2">
      <c r="C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</row>
    <row r="1297" spans="3:35" s="3" customFormat="1" x14ac:dyDescent="0.2">
      <c r="C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</row>
    <row r="1298" spans="3:35" s="3" customFormat="1" x14ac:dyDescent="0.2">
      <c r="C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</row>
    <row r="1299" spans="3:35" s="3" customFormat="1" x14ac:dyDescent="0.2">
      <c r="C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</row>
    <row r="1300" spans="3:35" s="3" customFormat="1" x14ac:dyDescent="0.2">
      <c r="C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</row>
    <row r="1301" spans="3:35" s="3" customFormat="1" x14ac:dyDescent="0.2">
      <c r="C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</row>
    <row r="1302" spans="3:35" s="3" customFormat="1" x14ac:dyDescent="0.2">
      <c r="C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</row>
    <row r="1303" spans="3:35" s="3" customFormat="1" x14ac:dyDescent="0.2">
      <c r="C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</row>
    <row r="1304" spans="3:35" s="3" customFormat="1" x14ac:dyDescent="0.2">
      <c r="C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</row>
    <row r="1305" spans="3:35" s="3" customFormat="1" x14ac:dyDescent="0.2">
      <c r="C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</row>
    <row r="1306" spans="3:35" s="3" customFormat="1" x14ac:dyDescent="0.2">
      <c r="C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</row>
    <row r="1307" spans="3:35" s="3" customFormat="1" x14ac:dyDescent="0.2">
      <c r="C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</row>
    <row r="1308" spans="3:35" s="3" customFormat="1" x14ac:dyDescent="0.2">
      <c r="C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</row>
    <row r="1309" spans="3:35" s="3" customFormat="1" x14ac:dyDescent="0.2">
      <c r="C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</row>
    <row r="1310" spans="3:35" s="3" customFormat="1" x14ac:dyDescent="0.2">
      <c r="C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</row>
    <row r="1311" spans="3:35" s="3" customFormat="1" x14ac:dyDescent="0.2">
      <c r="C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</row>
    <row r="1312" spans="3:35" s="3" customFormat="1" x14ac:dyDescent="0.2">
      <c r="C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</row>
    <row r="1313" spans="3:35" s="3" customFormat="1" x14ac:dyDescent="0.2">
      <c r="C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</row>
    <row r="1314" spans="3:35" s="3" customFormat="1" x14ac:dyDescent="0.2">
      <c r="C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</row>
    <row r="1315" spans="3:35" s="3" customFormat="1" x14ac:dyDescent="0.2">
      <c r="C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</row>
    <row r="1316" spans="3:35" s="3" customFormat="1" x14ac:dyDescent="0.2">
      <c r="C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</row>
    <row r="1317" spans="3:35" s="3" customFormat="1" x14ac:dyDescent="0.2">
      <c r="C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</row>
    <row r="1318" spans="3:35" s="3" customFormat="1" x14ac:dyDescent="0.2">
      <c r="C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</row>
    <row r="1319" spans="3:35" s="3" customFormat="1" x14ac:dyDescent="0.2">
      <c r="C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</row>
    <row r="1320" spans="3:35" s="3" customFormat="1" x14ac:dyDescent="0.2">
      <c r="C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</row>
    <row r="1321" spans="3:35" s="3" customFormat="1" x14ac:dyDescent="0.2">
      <c r="C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</row>
    <row r="1322" spans="3:35" s="3" customFormat="1" x14ac:dyDescent="0.2">
      <c r="C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</row>
    <row r="1323" spans="3:35" s="3" customFormat="1" x14ac:dyDescent="0.2">
      <c r="C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</row>
    <row r="1324" spans="3:35" s="3" customFormat="1" x14ac:dyDescent="0.2">
      <c r="C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</row>
    <row r="1325" spans="3:35" s="3" customFormat="1" x14ac:dyDescent="0.2">
      <c r="C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</row>
    <row r="1326" spans="3:35" s="3" customFormat="1" x14ac:dyDescent="0.2">
      <c r="C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</row>
    <row r="1327" spans="3:35" s="3" customFormat="1" x14ac:dyDescent="0.2">
      <c r="C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</row>
    <row r="1328" spans="3:35" s="3" customFormat="1" x14ac:dyDescent="0.2">
      <c r="C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</row>
    <row r="1329" spans="3:35" s="3" customFormat="1" x14ac:dyDescent="0.2">
      <c r="C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</row>
    <row r="1330" spans="3:35" s="3" customFormat="1" x14ac:dyDescent="0.2">
      <c r="C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</row>
    <row r="1331" spans="3:35" s="3" customFormat="1" x14ac:dyDescent="0.2">
      <c r="C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</row>
    <row r="1332" spans="3:35" s="3" customFormat="1" x14ac:dyDescent="0.2">
      <c r="C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</row>
    <row r="1333" spans="3:35" s="3" customFormat="1" x14ac:dyDescent="0.2">
      <c r="C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</row>
    <row r="1334" spans="3:35" s="3" customFormat="1" x14ac:dyDescent="0.2">
      <c r="C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</row>
    <row r="1335" spans="3:35" s="3" customFormat="1" x14ac:dyDescent="0.2">
      <c r="C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</row>
    <row r="1336" spans="3:35" s="3" customFormat="1" x14ac:dyDescent="0.2">
      <c r="C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</row>
    <row r="1337" spans="3:35" s="3" customFormat="1" x14ac:dyDescent="0.2">
      <c r="C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</row>
    <row r="1338" spans="3:35" s="3" customFormat="1" x14ac:dyDescent="0.2">
      <c r="C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</row>
    <row r="1339" spans="3:35" s="3" customFormat="1" x14ac:dyDescent="0.2">
      <c r="C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</row>
    <row r="1340" spans="3:35" s="3" customFormat="1" x14ac:dyDescent="0.2">
      <c r="C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</row>
    <row r="1341" spans="3:35" s="3" customFormat="1" x14ac:dyDescent="0.2">
      <c r="C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</row>
    <row r="1342" spans="3:35" s="3" customFormat="1" x14ac:dyDescent="0.2">
      <c r="C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</row>
    <row r="1343" spans="3:35" s="3" customFormat="1" x14ac:dyDescent="0.2">
      <c r="C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</row>
    <row r="1344" spans="3:35" s="3" customFormat="1" x14ac:dyDescent="0.2">
      <c r="C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</row>
    <row r="1345" spans="3:35" s="3" customFormat="1" x14ac:dyDescent="0.2">
      <c r="C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</row>
    <row r="1346" spans="3:35" s="3" customFormat="1" x14ac:dyDescent="0.2">
      <c r="C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</row>
    <row r="1347" spans="3:35" s="3" customFormat="1" x14ac:dyDescent="0.2">
      <c r="C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</row>
    <row r="1348" spans="3:35" s="3" customFormat="1" x14ac:dyDescent="0.2">
      <c r="C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</row>
    <row r="1349" spans="3:35" s="3" customFormat="1" x14ac:dyDescent="0.2">
      <c r="C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</row>
    <row r="1350" spans="3:35" s="3" customFormat="1" x14ac:dyDescent="0.2">
      <c r="C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</row>
    <row r="1351" spans="3:35" s="3" customFormat="1" x14ac:dyDescent="0.2">
      <c r="C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</row>
    <row r="1352" spans="3:35" s="3" customFormat="1" x14ac:dyDescent="0.2">
      <c r="C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</row>
    <row r="1353" spans="3:35" s="3" customFormat="1" x14ac:dyDescent="0.2">
      <c r="C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</row>
    <row r="1354" spans="3:35" s="3" customFormat="1" x14ac:dyDescent="0.2">
      <c r="C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</row>
    <row r="1355" spans="3:35" s="3" customFormat="1" x14ac:dyDescent="0.2">
      <c r="C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</row>
    <row r="1356" spans="3:35" s="3" customFormat="1" x14ac:dyDescent="0.2">
      <c r="C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</row>
    <row r="1357" spans="3:35" s="3" customFormat="1" x14ac:dyDescent="0.2">
      <c r="C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</row>
    <row r="1358" spans="3:35" s="3" customFormat="1" x14ac:dyDescent="0.2">
      <c r="C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</row>
    <row r="1359" spans="3:35" s="3" customFormat="1" x14ac:dyDescent="0.2">
      <c r="C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</row>
    <row r="1360" spans="3:35" s="3" customFormat="1" x14ac:dyDescent="0.2">
      <c r="C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</row>
    <row r="1361" spans="3:35" s="3" customFormat="1" x14ac:dyDescent="0.2">
      <c r="C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</row>
    <row r="1362" spans="3:35" s="3" customFormat="1" x14ac:dyDescent="0.2">
      <c r="C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</row>
    <row r="1363" spans="3:35" s="3" customFormat="1" x14ac:dyDescent="0.2">
      <c r="C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</row>
    <row r="1364" spans="3:35" s="3" customFormat="1" x14ac:dyDescent="0.2">
      <c r="C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</row>
    <row r="1365" spans="3:35" s="3" customFormat="1" x14ac:dyDescent="0.2">
      <c r="C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</row>
    <row r="1366" spans="3:35" s="3" customFormat="1" x14ac:dyDescent="0.2">
      <c r="C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</row>
    <row r="1367" spans="3:35" s="3" customFormat="1" x14ac:dyDescent="0.2">
      <c r="C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</row>
    <row r="1368" spans="3:35" s="3" customFormat="1" x14ac:dyDescent="0.2">
      <c r="C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</row>
    <row r="1369" spans="3:35" s="3" customFormat="1" x14ac:dyDescent="0.2">
      <c r="C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</row>
    <row r="1370" spans="3:35" s="3" customFormat="1" x14ac:dyDescent="0.2">
      <c r="C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</row>
    <row r="1371" spans="3:35" s="3" customFormat="1" x14ac:dyDescent="0.2">
      <c r="C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</row>
    <row r="1372" spans="3:35" s="3" customFormat="1" x14ac:dyDescent="0.2">
      <c r="C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</row>
    <row r="1373" spans="3:35" s="3" customFormat="1" x14ac:dyDescent="0.2">
      <c r="C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</row>
    <row r="1374" spans="3:35" s="3" customFormat="1" x14ac:dyDescent="0.2">
      <c r="C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</row>
    <row r="1375" spans="3:35" s="3" customFormat="1" x14ac:dyDescent="0.2">
      <c r="C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</row>
    <row r="1376" spans="3:35" s="3" customFormat="1" x14ac:dyDescent="0.2">
      <c r="C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</row>
    <row r="1377" spans="3:35" s="3" customFormat="1" x14ac:dyDescent="0.2">
      <c r="C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</row>
    <row r="1378" spans="3:35" s="3" customFormat="1" x14ac:dyDescent="0.2">
      <c r="C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</row>
    <row r="1379" spans="3:35" s="3" customFormat="1" x14ac:dyDescent="0.2">
      <c r="C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</row>
    <row r="1380" spans="3:35" s="3" customFormat="1" x14ac:dyDescent="0.2">
      <c r="C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</row>
    <row r="1381" spans="3:35" s="3" customFormat="1" x14ac:dyDescent="0.2">
      <c r="C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</row>
    <row r="1382" spans="3:35" s="3" customFormat="1" x14ac:dyDescent="0.2">
      <c r="C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</row>
    <row r="1383" spans="3:35" s="3" customFormat="1" x14ac:dyDescent="0.2">
      <c r="C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</row>
    <row r="1384" spans="3:35" s="3" customFormat="1" x14ac:dyDescent="0.2">
      <c r="C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</row>
    <row r="1385" spans="3:35" s="3" customFormat="1" x14ac:dyDescent="0.2">
      <c r="C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</row>
    <row r="1386" spans="3:35" s="3" customFormat="1" x14ac:dyDescent="0.2">
      <c r="C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</row>
    <row r="1387" spans="3:35" s="3" customFormat="1" x14ac:dyDescent="0.2">
      <c r="C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</row>
    <row r="1388" spans="3:35" s="3" customFormat="1" x14ac:dyDescent="0.2">
      <c r="C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</row>
    <row r="1389" spans="3:35" s="3" customFormat="1" x14ac:dyDescent="0.2">
      <c r="C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</row>
    <row r="1390" spans="3:35" s="3" customFormat="1" x14ac:dyDescent="0.2">
      <c r="C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</row>
    <row r="1391" spans="3:35" s="3" customFormat="1" x14ac:dyDescent="0.2">
      <c r="C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</row>
    <row r="1392" spans="3:35" s="3" customFormat="1" x14ac:dyDescent="0.2">
      <c r="C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</row>
    <row r="1393" spans="3:35" s="3" customFormat="1" x14ac:dyDescent="0.2">
      <c r="C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</row>
    <row r="1394" spans="3:35" s="3" customFormat="1" x14ac:dyDescent="0.2">
      <c r="C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</row>
    <row r="1395" spans="3:35" s="3" customFormat="1" x14ac:dyDescent="0.2">
      <c r="C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</row>
    <row r="1396" spans="3:35" s="3" customFormat="1" x14ac:dyDescent="0.2">
      <c r="C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</row>
    <row r="1397" spans="3:35" s="3" customFormat="1" x14ac:dyDescent="0.2">
      <c r="C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</row>
    <row r="1398" spans="3:35" s="3" customFormat="1" x14ac:dyDescent="0.2">
      <c r="C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</row>
    <row r="1399" spans="3:35" s="3" customFormat="1" x14ac:dyDescent="0.2">
      <c r="C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</row>
    <row r="1400" spans="3:35" s="3" customFormat="1" x14ac:dyDescent="0.2">
      <c r="C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</row>
    <row r="1401" spans="3:35" s="3" customFormat="1" x14ac:dyDescent="0.2">
      <c r="C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</row>
    <row r="1402" spans="3:35" s="3" customFormat="1" x14ac:dyDescent="0.2">
      <c r="C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</row>
    <row r="1403" spans="3:35" s="3" customFormat="1" x14ac:dyDescent="0.2">
      <c r="C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</row>
    <row r="1404" spans="3:35" s="3" customFormat="1" x14ac:dyDescent="0.2">
      <c r="C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</row>
    <row r="1405" spans="3:35" s="3" customFormat="1" x14ac:dyDescent="0.2">
      <c r="C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</row>
    <row r="1406" spans="3:35" s="3" customFormat="1" x14ac:dyDescent="0.2">
      <c r="C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</row>
    <row r="1407" spans="3:35" s="3" customFormat="1" x14ac:dyDescent="0.2">
      <c r="C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</row>
    <row r="1408" spans="3:35" s="3" customFormat="1" x14ac:dyDescent="0.2">
      <c r="C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</row>
    <row r="1409" spans="3:35" s="3" customFormat="1" x14ac:dyDescent="0.2">
      <c r="C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</row>
    <row r="1410" spans="3:35" s="3" customFormat="1" x14ac:dyDescent="0.2">
      <c r="C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</row>
    <row r="1411" spans="3:35" s="3" customFormat="1" x14ac:dyDescent="0.2">
      <c r="C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</row>
    <row r="1412" spans="3:35" s="3" customFormat="1" x14ac:dyDescent="0.2">
      <c r="C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</row>
    <row r="1413" spans="3:35" s="3" customFormat="1" x14ac:dyDescent="0.2">
      <c r="C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</row>
    <row r="1414" spans="3:35" s="3" customFormat="1" x14ac:dyDescent="0.2">
      <c r="C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</row>
    <row r="1415" spans="3:35" s="3" customFormat="1" x14ac:dyDescent="0.2">
      <c r="C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</row>
    <row r="1416" spans="3:35" s="3" customFormat="1" x14ac:dyDescent="0.2">
      <c r="C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</row>
    <row r="1417" spans="3:35" s="3" customFormat="1" x14ac:dyDescent="0.2">
      <c r="C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</row>
    <row r="1418" spans="3:35" s="3" customFormat="1" x14ac:dyDescent="0.2">
      <c r="C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</row>
    <row r="1419" spans="3:35" s="3" customFormat="1" x14ac:dyDescent="0.2">
      <c r="C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</row>
    <row r="1420" spans="3:35" s="3" customFormat="1" x14ac:dyDescent="0.2">
      <c r="C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</row>
    <row r="1421" spans="3:35" s="3" customFormat="1" x14ac:dyDescent="0.2">
      <c r="C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</row>
    <row r="1422" spans="3:35" s="3" customFormat="1" x14ac:dyDescent="0.2">
      <c r="C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</row>
    <row r="1423" spans="3:35" s="3" customFormat="1" x14ac:dyDescent="0.2">
      <c r="C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</row>
    <row r="1424" spans="3:35" s="3" customFormat="1" x14ac:dyDescent="0.2">
      <c r="C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</row>
    <row r="1425" spans="3:35" s="3" customFormat="1" x14ac:dyDescent="0.2">
      <c r="C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</row>
    <row r="1426" spans="3:35" s="3" customFormat="1" x14ac:dyDescent="0.2">
      <c r="C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</row>
    <row r="1427" spans="3:35" s="3" customFormat="1" x14ac:dyDescent="0.2">
      <c r="C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</row>
    <row r="1428" spans="3:35" s="3" customFormat="1" x14ac:dyDescent="0.2">
      <c r="C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</row>
    <row r="1429" spans="3:35" s="3" customFormat="1" x14ac:dyDescent="0.2">
      <c r="C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</row>
    <row r="1430" spans="3:35" s="3" customFormat="1" x14ac:dyDescent="0.2">
      <c r="C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</row>
    <row r="1431" spans="3:35" s="3" customFormat="1" x14ac:dyDescent="0.2">
      <c r="C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</row>
    <row r="1432" spans="3:35" s="3" customFormat="1" x14ac:dyDescent="0.2">
      <c r="C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</row>
    <row r="1433" spans="3:35" s="3" customFormat="1" x14ac:dyDescent="0.2">
      <c r="C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</row>
    <row r="1434" spans="3:35" s="3" customFormat="1" x14ac:dyDescent="0.2">
      <c r="C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</row>
    <row r="1435" spans="3:35" s="3" customFormat="1" x14ac:dyDescent="0.2">
      <c r="C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</row>
    <row r="1436" spans="3:35" s="3" customFormat="1" x14ac:dyDescent="0.2">
      <c r="C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</row>
    <row r="1437" spans="3:35" s="3" customFormat="1" x14ac:dyDescent="0.2">
      <c r="C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</row>
    <row r="1438" spans="3:35" s="3" customFormat="1" x14ac:dyDescent="0.2">
      <c r="C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</row>
    <row r="1439" spans="3:35" s="3" customFormat="1" x14ac:dyDescent="0.2">
      <c r="C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</row>
    <row r="1440" spans="3:35" s="3" customFormat="1" x14ac:dyDescent="0.2">
      <c r="C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</row>
    <row r="1441" spans="3:35" s="3" customFormat="1" x14ac:dyDescent="0.2">
      <c r="C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</row>
    <row r="1442" spans="3:35" s="3" customFormat="1" x14ac:dyDescent="0.2">
      <c r="C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</row>
    <row r="1443" spans="3:35" s="3" customFormat="1" x14ac:dyDescent="0.2">
      <c r="C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</row>
    <row r="1444" spans="3:35" s="3" customFormat="1" x14ac:dyDescent="0.2">
      <c r="C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</row>
    <row r="1445" spans="3:35" s="3" customFormat="1" x14ac:dyDescent="0.2">
      <c r="C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</row>
    <row r="1446" spans="3:35" s="3" customFormat="1" x14ac:dyDescent="0.2">
      <c r="C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</row>
    <row r="1447" spans="3:35" s="3" customFormat="1" x14ac:dyDescent="0.2">
      <c r="C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</row>
    <row r="1448" spans="3:35" s="3" customFormat="1" x14ac:dyDescent="0.2">
      <c r="C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</row>
    <row r="1449" spans="3:35" s="3" customFormat="1" x14ac:dyDescent="0.2">
      <c r="C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</row>
    <row r="1450" spans="3:35" s="3" customFormat="1" x14ac:dyDescent="0.2">
      <c r="C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</row>
    <row r="1451" spans="3:35" s="3" customFormat="1" x14ac:dyDescent="0.2">
      <c r="C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</row>
    <row r="1452" spans="3:35" s="3" customFormat="1" x14ac:dyDescent="0.2">
      <c r="C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</row>
    <row r="1453" spans="3:35" s="3" customFormat="1" x14ac:dyDescent="0.2">
      <c r="C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</row>
    <row r="1454" spans="3:35" s="3" customFormat="1" x14ac:dyDescent="0.2">
      <c r="C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</row>
    <row r="1455" spans="3:35" s="3" customFormat="1" x14ac:dyDescent="0.2">
      <c r="C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</row>
    <row r="1456" spans="3:35" s="3" customFormat="1" x14ac:dyDescent="0.2">
      <c r="C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</row>
    <row r="1457" spans="3:35" s="3" customFormat="1" x14ac:dyDescent="0.2">
      <c r="C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</row>
    <row r="1458" spans="3:35" s="3" customFormat="1" x14ac:dyDescent="0.2">
      <c r="C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</row>
    <row r="1459" spans="3:35" s="3" customFormat="1" x14ac:dyDescent="0.2">
      <c r="C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</row>
    <row r="1460" spans="3:35" s="3" customFormat="1" x14ac:dyDescent="0.2">
      <c r="C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</row>
    <row r="1461" spans="3:35" s="3" customFormat="1" x14ac:dyDescent="0.2">
      <c r="C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</row>
    <row r="1462" spans="3:35" s="3" customFormat="1" x14ac:dyDescent="0.2">
      <c r="C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</row>
    <row r="1463" spans="3:35" s="3" customFormat="1" x14ac:dyDescent="0.2">
      <c r="C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</row>
    <row r="1464" spans="3:35" s="3" customFormat="1" x14ac:dyDescent="0.2">
      <c r="C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</row>
    <row r="1465" spans="3:35" s="3" customFormat="1" x14ac:dyDescent="0.2">
      <c r="C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</row>
    <row r="1466" spans="3:35" s="3" customFormat="1" x14ac:dyDescent="0.2">
      <c r="C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</row>
    <row r="1467" spans="3:35" s="3" customFormat="1" x14ac:dyDescent="0.2">
      <c r="C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</row>
    <row r="1468" spans="3:35" s="3" customFormat="1" x14ac:dyDescent="0.2">
      <c r="C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</row>
    <row r="1469" spans="3:35" s="3" customFormat="1" x14ac:dyDescent="0.2">
      <c r="C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</row>
    <row r="1470" spans="3:35" s="3" customFormat="1" x14ac:dyDescent="0.2">
      <c r="C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</row>
    <row r="1471" spans="3:35" s="3" customFormat="1" x14ac:dyDescent="0.2">
      <c r="C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</row>
    <row r="1472" spans="3:35" s="3" customFormat="1" x14ac:dyDescent="0.2">
      <c r="C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</row>
    <row r="1473" spans="3:35" s="3" customFormat="1" x14ac:dyDescent="0.2">
      <c r="C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</row>
    <row r="1474" spans="3:35" s="3" customFormat="1" x14ac:dyDescent="0.2">
      <c r="C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</row>
    <row r="1475" spans="3:35" s="3" customFormat="1" x14ac:dyDescent="0.2">
      <c r="C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</row>
    <row r="1476" spans="3:35" s="3" customFormat="1" x14ac:dyDescent="0.2">
      <c r="C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</row>
    <row r="1477" spans="3:35" s="3" customFormat="1" x14ac:dyDescent="0.2">
      <c r="C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</row>
    <row r="1478" spans="3:35" s="3" customFormat="1" x14ac:dyDescent="0.2">
      <c r="C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</row>
    <row r="1479" spans="3:35" s="3" customFormat="1" x14ac:dyDescent="0.2">
      <c r="C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</row>
    <row r="1480" spans="3:35" s="3" customFormat="1" x14ac:dyDescent="0.2">
      <c r="C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</row>
    <row r="1481" spans="3:35" s="3" customFormat="1" x14ac:dyDescent="0.2">
      <c r="C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</row>
    <row r="1482" spans="3:35" s="3" customFormat="1" x14ac:dyDescent="0.2">
      <c r="C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</row>
    <row r="1483" spans="3:35" s="3" customFormat="1" x14ac:dyDescent="0.2">
      <c r="C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</row>
    <row r="1484" spans="3:35" s="3" customFormat="1" x14ac:dyDescent="0.2">
      <c r="C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</row>
    <row r="1485" spans="3:35" s="3" customFormat="1" x14ac:dyDescent="0.2">
      <c r="C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</row>
    <row r="1486" spans="3:35" s="3" customFormat="1" x14ac:dyDescent="0.2">
      <c r="C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</row>
  </sheetData>
  <sheetProtection algorithmName="SHA-512" hashValue="z206NqKaZrp0DQOPV2qcsmL2TjOAIMca6+wnSgFAOBSAreGCwueHeqL8mw3CZonGUTiD+sHg5kdFdJprqPaJhg==" saltValue="xJmEduayF6hgpJG26j+YbA==" spinCount="100000" sheet="1" objects="1" scenarios="1"/>
  <dataConsolidate/>
  <mergeCells count="17">
    <mergeCell ref="B25:C25"/>
    <mergeCell ref="B16:C16"/>
    <mergeCell ref="B17:C17"/>
    <mergeCell ref="B38:C69"/>
    <mergeCell ref="B18:C18"/>
    <mergeCell ref="B21:C21"/>
    <mergeCell ref="B23:C23"/>
    <mergeCell ref="B22:C22"/>
    <mergeCell ref="B20:C20"/>
    <mergeCell ref="B19:C19"/>
    <mergeCell ref="B35:C35"/>
    <mergeCell ref="B28:C28"/>
    <mergeCell ref="B27:C27"/>
    <mergeCell ref="B29:C29"/>
    <mergeCell ref="B30:C30"/>
    <mergeCell ref="B31:C31"/>
    <mergeCell ref="B26:C26"/>
  </mergeCells>
  <phoneticPr fontId="0" type="noConversion"/>
  <conditionalFormatting sqref="P45:AN45 P55:AN55 P57:AN61 P64:AN68">
    <cfRule type="expression" priority="11" stopIfTrue="1">
      <formula>"If(i39=1,AVG(i19..i43))"</formula>
    </cfRule>
  </conditionalFormatting>
  <conditionalFormatting sqref="P18:AN28">
    <cfRule type="expression" dxfId="9" priority="12" stopIfTrue="1">
      <formula>IF(P18=1,1,IF(P18=2,2,IF(P18=3,3,IF(P18=4,4,IF(P18=5,5)))))</formula>
    </cfRule>
  </conditionalFormatting>
  <conditionalFormatting sqref="P56:AN56">
    <cfRule type="expression" dxfId="8" priority="15" stopIfTrue="1">
      <formula>IF(P56=1,1,IF(P56=2,2,IF(P56=3,3,IF(P56=4,4,))))</formula>
    </cfRule>
  </conditionalFormatting>
  <conditionalFormatting sqref="P62:AN63">
    <cfRule type="expression" dxfId="7" priority="16" stopIfTrue="1">
      <formula>IF(P62=1,1,IF(P62=2,2,IF(P62=3,3,IF(P62=4,4,IF(P62=5,5)))))</formula>
    </cfRule>
    <cfRule type="expression" dxfId="6" priority="17" stopIfTrue="1">
      <formula>IF(P62=6,6,IF(P62=7,7,IF(P62=8,8,)))</formula>
    </cfRule>
  </conditionalFormatting>
  <conditionalFormatting sqref="P29:AN31">
    <cfRule type="expression" dxfId="5" priority="10" stopIfTrue="1">
      <formula>IF(P29=1,1,IF(P29=2,2,IF(P29=3,3,IF(P29=4,4,IF(P29=5,5)))))</formula>
    </cfRule>
  </conditionalFormatting>
  <conditionalFormatting sqref="P39:AN41">
    <cfRule type="expression" priority="8" stopIfTrue="1">
      <formula>"If(i39=1,AVG(i19..i43))"</formula>
    </cfRule>
  </conditionalFormatting>
  <conditionalFormatting sqref="P43:AN44">
    <cfRule type="expression" priority="6" stopIfTrue="1">
      <formula>"If(i39=1,AVG(i19..i43))"</formula>
    </cfRule>
  </conditionalFormatting>
  <conditionalFormatting sqref="P38:AN38">
    <cfRule type="expression" dxfId="4" priority="9" stopIfTrue="1">
      <formula>IF(P38=1,1,IF(P38=2,2,))</formula>
    </cfRule>
  </conditionalFormatting>
  <conditionalFormatting sqref="P47:AN54">
    <cfRule type="expression" priority="3" stopIfTrue="1">
      <formula>"If(i39=1,AVG(i19..i43))"</formula>
    </cfRule>
  </conditionalFormatting>
  <conditionalFormatting sqref="P72:AN75">
    <cfRule type="expression" priority="1" stopIfTrue="1">
      <formula>"If(i39=1,AVG(i19..i43))"</formula>
    </cfRule>
  </conditionalFormatting>
  <conditionalFormatting sqref="P42:AN42">
    <cfRule type="expression" dxfId="3" priority="7" stopIfTrue="1">
      <formula>IF(P42=1,1,IF(P42=2,2,))</formula>
    </cfRule>
  </conditionalFormatting>
  <conditionalFormatting sqref="P46:AN46">
    <cfRule type="expression" dxfId="2" priority="4" stopIfTrue="1">
      <formula>IF(P46=1,1,IF(P46=2,2,IF(P46=3,3,IF(P46=4,4,IF(P46=5,5)))))</formula>
    </cfRule>
    <cfRule type="expression" dxfId="1" priority="5" stopIfTrue="1">
      <formula>IF(P46=6,6,IF(P46=7,7,IF(P46=8,8,)))</formula>
    </cfRule>
  </conditionalFormatting>
  <conditionalFormatting sqref="P70:AN71">
    <cfRule type="expression" dxfId="0" priority="2" stopIfTrue="1">
      <formula>IF(P70=1,1,IF(P70=2,2,IF(P70=3,3,IF(P70=4,4,))))</formula>
    </cfRule>
  </conditionalFormatting>
  <dataValidations xWindow="506" yWindow="468" count="9">
    <dataValidation type="whole" allowBlank="1" showInputMessage="1" showErrorMessage="1" error="Enter:_x000a_1=Strongly Disagree_x000a_2=Disagree_x000a_3=Neutral_x000a_4=Agree_x000a_5=Strongly Agree" prompt="Enter:_x000a_1=Strongly Disagree_x000a_2=Disagree_x000a_3=Neutral_x000a_4=Agree_x000a_5=Strongly Agree" sqref="P18:AN18">
      <formula1>1</formula1>
      <formula2>5</formula2>
    </dataValidation>
    <dataValidation type="whole" allowBlank="1" showInputMessage="1" showErrorMessage="1" error="Enter_x000a_1. Less than 1 year_x000a_2. 1-3 years_x000a_3. 4-10 years_x000a_4. More than 10 years" prompt="Enter_x000a_1. Less than 1 year_x000a_2. 1-3 years_x000a_3. 4-10 years_x000a_4. More than 10 years_x000a_" sqref="P56:AN56 P71:AN71">
      <formula1>1</formula1>
      <formula2>4</formula2>
    </dataValidation>
    <dataValidation type="whole" allowBlank="1" showInputMessage="1" showErrorMessage="1" error="Enter:_x000a_1. Traffic_x000a_2. Criminal_x000a_3. Civil Matter_x000a_4. Divorce, Child Custody or Support_x000a_5. Juvenile Matter_x000a_6. Probate_x000a_7. Small Claims_x000a_8. Other" prompt="Enter:_x000a_1. Traffic_x000a_2. Criminal_x000a_3. Civil Matter_x000a_4. Divorce, Child Custody or Support_x000a_5. Juvenile Matter_x000a_6. Probate_x000a_7. Small Claims_x000a_8. Other" sqref="P63:AN63">
      <formula1>1</formula1>
      <formula2>8</formula2>
    </dataValidation>
    <dataValidation type="whole" allowBlank="1" showInputMessage="1" showErrorMessage="1" error="Enter:_x000a_1. Male_x000a_2. Female" prompt="Enter:_x000a_1. Male_x000a_2. Female" sqref="P42:AN42">
      <formula1>1</formula1>
      <formula2>2</formula2>
    </dataValidation>
    <dataValidation type="whole" allowBlank="1" showInputMessage="1" showErrorMessage="1" error="Enter:_x000a_1. American Indian or Alaska Native_x000a_2. Asian_x000a_3. Black or African American_x000a_4. Hispanic or Latino_x000a_5. Native Hawaiian or Other Pacific Islander_x000a_6. White_x000a_7. Mixed Race_x000a_8. Other" prompt="Enter:_x000a_1. American Indian or Alaska Native_x000a_2. Asian_x000a_3. Black or African American_x000a_4. Hispanic or Latino_x000a_5. Native Hawaiian or Other Pacific Islander_x000a_6. White_x000a_7. Mixed Race_x000a_8. Other" sqref="P46:AN46">
      <formula1>1</formula1>
      <formula2>8</formula2>
    </dataValidation>
    <dataValidation type="whole" allowBlank="1" showInputMessage="1" showErrorMessage="1" error="Enter:_x000a_1=Strongly Disagree_x000a_2=Disagree_x000a_3=Neither Agree or Disagree_x000a_4=Agree_x000a_5=Strongly Agree" sqref="P19:AN31">
      <formula1>1</formula1>
      <formula2>5</formula2>
    </dataValidation>
    <dataValidation type="whole" allowBlank="1" showInputMessage="1" showErrorMessage="1" error="Enter:_x000a_1. Judge_x000a_2. Appellate attorney" prompt="Enter:_x000a_1. Judge_x000a_2. Appellate attorney" sqref="P38:AN38">
      <formula1>1</formula1>
      <formula2>2</formula2>
    </dataValidation>
    <dataValidation type="whole" allowBlank="1" showInputMessage="1" showErrorMessage="1" error="Enter:_x000a_1. 1-10_x000a_2. 11-25_x000a_3. 26-50_x000a_4. 51-100_x000a_5. 101+_x000a_" prompt="Enter:_x000a_1. 1-10_x000a_2. 11-25_x000a_3. 26-50_x000a_4. 51-100_x000a_5. 101+_x000a_" sqref="P62:AN62">
      <formula1>1</formula1>
      <formula2>8</formula2>
    </dataValidation>
    <dataValidation type="whole" allowBlank="1" showInputMessage="1" showErrorMessage="1" error="Enter_x000a_1. 1-5_x000a_2. 6-10_x000a_3. 11-20_x000a_4. 20+" prompt="Enter_x000a_1. 1-5_x000a_2. 6-10_x000a_3. 11-20_x000a_4. 20+_x000a_" sqref="P70:AN70">
      <formula1>1</formula1>
      <formula2>4</formula2>
    </dataValidation>
  </dataValidations>
  <pageMargins left="0.5" right="0.5" top="0.5" bottom="0.5" header="0.5" footer="0.5"/>
  <pageSetup scale="67" fitToWidth="2" orientation="landscape" r:id="rId1"/>
  <headerFooter alignWithMargins="0">
    <oddFooter>&amp;LAppellate CourTools Measure 1&amp;CDate of Report: &amp;D&amp;RCopyright 2015 National Center for State Courts</oddFooter>
  </headerFooter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111"/>
  <sheetViews>
    <sheetView showGridLines="0" zoomScale="75" zoomScaleNormal="75" workbookViewId="0">
      <selection activeCell="T12" sqref="T12"/>
    </sheetView>
  </sheetViews>
  <sheetFormatPr defaultRowHeight="11.25" x14ac:dyDescent="0.2"/>
  <cols>
    <col min="20" max="20" width="123.33203125" bestFit="1" customWidth="1"/>
  </cols>
  <sheetData>
    <row r="1" spans="1:29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22"/>
      <c r="V1" s="72"/>
      <c r="W1" s="72"/>
      <c r="X1" s="72"/>
      <c r="Y1" s="72"/>
      <c r="Z1" s="72"/>
      <c r="AA1" s="73"/>
      <c r="AB1" s="73"/>
      <c r="AC1" s="73"/>
    </row>
    <row r="2" spans="1:29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22"/>
      <c r="V2" s="72"/>
      <c r="W2" s="72"/>
      <c r="X2" s="72"/>
      <c r="Y2" s="72"/>
      <c r="Z2" s="72"/>
      <c r="AA2" s="73"/>
      <c r="AB2" s="73"/>
      <c r="AC2" s="73"/>
    </row>
    <row r="3" spans="1:29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3"/>
      <c r="AB3" s="73"/>
      <c r="AC3" s="73"/>
    </row>
    <row r="4" spans="1:29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3"/>
      <c r="AC4" s="73"/>
    </row>
    <row r="5" spans="1:29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3"/>
      <c r="AB5" s="73"/>
      <c r="AC5" s="73"/>
    </row>
    <row r="6" spans="1:29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3"/>
      <c r="AB6" s="73"/>
      <c r="AC6" s="73"/>
    </row>
    <row r="7" spans="1:29" x14ac:dyDescent="0.2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73"/>
      <c r="AC7" s="73"/>
    </row>
    <row r="8" spans="1:29" x14ac:dyDescent="0.2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3"/>
      <c r="AB8" s="73"/>
      <c r="AC8" s="73"/>
    </row>
    <row r="9" spans="1:29" x14ac:dyDescent="0.2">
      <c r="A9" s="72"/>
      <c r="B9" s="72"/>
      <c r="C9" s="72" t="s">
        <v>25</v>
      </c>
      <c r="D9" s="72">
        <f>+'Input-Quality of Service Survey'!K77</f>
        <v>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W9" s="72"/>
      <c r="X9" s="72"/>
      <c r="Y9" s="72"/>
      <c r="Z9" s="72"/>
      <c r="AA9" s="73"/>
      <c r="AB9" s="73"/>
      <c r="AC9" s="73"/>
    </row>
    <row r="10" spans="1:29" ht="12.75" x14ac:dyDescent="0.2">
      <c r="A10" s="72"/>
      <c r="B10" s="72"/>
      <c r="C10" s="14" t="s">
        <v>30</v>
      </c>
      <c r="D10" s="72">
        <f>+'Input-Quality of Service Survey'!K18</f>
        <v>0</v>
      </c>
      <c r="E10" s="82" t="str">
        <f>+'Input-Quality of Service Survey'!M18</f>
        <v/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W10" s="72"/>
      <c r="X10" s="72"/>
      <c r="Y10" s="72"/>
      <c r="Z10" s="72"/>
      <c r="AA10" s="73"/>
      <c r="AB10" s="73"/>
      <c r="AC10" s="73"/>
    </row>
    <row r="11" spans="1:29" ht="12.75" x14ac:dyDescent="0.2">
      <c r="A11" s="72"/>
      <c r="B11" s="72"/>
      <c r="C11" s="14" t="s">
        <v>31</v>
      </c>
      <c r="D11" s="72">
        <f>+'Input-Quality of Service Survey'!K19</f>
        <v>0</v>
      </c>
      <c r="E11" s="82" t="str">
        <f>+'Input-Quality of Service Survey'!M19</f>
        <v/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3"/>
      <c r="W11" s="72"/>
      <c r="X11" s="72"/>
      <c r="Y11" s="72"/>
      <c r="Z11" s="72"/>
      <c r="AA11" s="73"/>
      <c r="AB11" s="73"/>
      <c r="AC11" s="73"/>
    </row>
    <row r="12" spans="1:29" ht="12.75" x14ac:dyDescent="0.2">
      <c r="A12" s="72"/>
      <c r="B12" s="72"/>
      <c r="C12" s="14" t="s">
        <v>32</v>
      </c>
      <c r="D12" s="72">
        <f>+'Input-Quality of Service Survey'!K20</f>
        <v>0</v>
      </c>
      <c r="E12" s="82" t="str">
        <f>+'Input-Quality of Service Survey'!M20</f>
        <v/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  <c r="W12" s="72"/>
      <c r="X12" s="72"/>
      <c r="Y12" s="72"/>
      <c r="Z12" s="72"/>
      <c r="AA12" s="73"/>
      <c r="AB12" s="73"/>
      <c r="AC12" s="73"/>
    </row>
    <row r="13" spans="1:29" ht="12.75" x14ac:dyDescent="0.2">
      <c r="A13" s="72"/>
      <c r="B13" s="72"/>
      <c r="C13" s="14" t="s">
        <v>33</v>
      </c>
      <c r="D13" s="72">
        <f>+'Input-Quality of Service Survey'!K21</f>
        <v>0</v>
      </c>
      <c r="E13" s="82" t="str">
        <f>+'Input-Quality of Service Survey'!M21</f>
        <v/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3"/>
      <c r="W13" s="72"/>
      <c r="X13" s="72"/>
      <c r="Y13" s="72"/>
      <c r="Z13" s="72"/>
      <c r="AA13" s="73"/>
      <c r="AB13" s="73"/>
      <c r="AC13" s="73"/>
    </row>
    <row r="14" spans="1:29" ht="12.75" x14ac:dyDescent="0.2">
      <c r="A14" s="72"/>
      <c r="B14" s="72"/>
      <c r="C14" s="14" t="s">
        <v>34</v>
      </c>
      <c r="D14" s="72">
        <f>+'Input-Quality of Service Survey'!K22</f>
        <v>0</v>
      </c>
      <c r="E14" s="82" t="str">
        <f>+'Input-Quality of Service Survey'!M22</f>
        <v/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3"/>
      <c r="W14" s="72"/>
      <c r="X14" s="72"/>
      <c r="Y14" s="72"/>
      <c r="Z14" s="72"/>
      <c r="AA14" s="73"/>
      <c r="AB14" s="73"/>
      <c r="AC14" s="73"/>
    </row>
    <row r="15" spans="1:29" ht="12.75" x14ac:dyDescent="0.2">
      <c r="A15" s="72"/>
      <c r="B15" s="72"/>
      <c r="C15" s="14" t="s">
        <v>65</v>
      </c>
      <c r="D15" s="72">
        <f>+'Input-Quality of Service Survey'!K23</f>
        <v>0</v>
      </c>
      <c r="E15" s="82" t="str">
        <f>+'Input-Quality of Service Survey'!M23</f>
        <v/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3"/>
      <c r="W15" s="72"/>
      <c r="X15" s="72"/>
      <c r="Y15" s="72"/>
      <c r="Z15" s="72"/>
      <c r="AA15" s="73"/>
      <c r="AB15" s="73"/>
      <c r="AC15" s="73"/>
    </row>
    <row r="16" spans="1:29" ht="12.75" x14ac:dyDescent="0.2">
      <c r="A16" s="72"/>
      <c r="B16" s="72"/>
      <c r="C16" s="14" t="s">
        <v>37</v>
      </c>
      <c r="D16" s="72">
        <f>+'Input-Quality of Service Survey'!K25</f>
        <v>0</v>
      </c>
      <c r="E16" s="82" t="str">
        <f>+'Input-Quality of Service Survey'!M25</f>
        <v/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3"/>
      <c r="W16" s="72"/>
      <c r="X16" s="72"/>
      <c r="Y16" s="72"/>
      <c r="Z16" s="72"/>
      <c r="AA16" s="73"/>
      <c r="AB16" s="73"/>
      <c r="AC16" s="73"/>
    </row>
    <row r="17" spans="1:29" ht="12.75" x14ac:dyDescent="0.2">
      <c r="A17" s="72"/>
      <c r="B17" s="72"/>
      <c r="C17" s="14" t="s">
        <v>38</v>
      </c>
      <c r="D17" s="72">
        <f>+'Input-Quality of Service Survey'!K26</f>
        <v>0</v>
      </c>
      <c r="E17" s="82" t="str">
        <f>+'Input-Quality of Service Survey'!M26</f>
        <v/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/>
      <c r="W17" s="72"/>
      <c r="X17" s="72"/>
      <c r="Y17" s="72"/>
      <c r="Z17" s="72"/>
      <c r="AA17" s="73"/>
      <c r="AB17" s="73"/>
      <c r="AC17" s="73"/>
    </row>
    <row r="18" spans="1:29" ht="12.75" x14ac:dyDescent="0.2">
      <c r="A18" s="72"/>
      <c r="B18" s="72"/>
      <c r="C18" s="14" t="s">
        <v>39</v>
      </c>
      <c r="D18" s="72">
        <f>+'Input-Quality of Service Survey'!K27</f>
        <v>0</v>
      </c>
      <c r="E18" s="82" t="str">
        <f>+'Input-Quality of Service Survey'!M27</f>
        <v/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W18" s="72"/>
      <c r="X18" s="72"/>
      <c r="Y18" s="72"/>
      <c r="Z18" s="72"/>
      <c r="AA18" s="73"/>
      <c r="AB18" s="73"/>
      <c r="AC18" s="73"/>
    </row>
    <row r="19" spans="1:29" ht="12.75" x14ac:dyDescent="0.2">
      <c r="A19" s="72"/>
      <c r="B19" s="72"/>
      <c r="C19" s="14" t="s">
        <v>40</v>
      </c>
      <c r="D19" s="72">
        <f>+'Input-Quality of Service Survey'!K28</f>
        <v>0</v>
      </c>
      <c r="E19" s="82" t="str">
        <f>+'Input-Quality of Service Survey'!M28</f>
        <v/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/>
      <c r="W19" s="72"/>
      <c r="X19" s="72"/>
      <c r="Y19" s="72"/>
      <c r="Z19" s="72"/>
      <c r="AA19" s="73"/>
      <c r="AB19" s="73"/>
      <c r="AC19" s="73"/>
    </row>
    <row r="20" spans="1:29" ht="12.75" x14ac:dyDescent="0.2">
      <c r="A20" s="72"/>
      <c r="B20" s="72"/>
      <c r="C20" s="14" t="s">
        <v>41</v>
      </c>
      <c r="D20" s="72">
        <f>+'Input-Quality of Service Survey'!K29</f>
        <v>0</v>
      </c>
      <c r="E20" s="82" t="str">
        <f>+'Input-Quality of Service Survey'!M29</f>
        <v/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3"/>
      <c r="W20" s="72"/>
      <c r="X20" s="72"/>
      <c r="Y20" s="72"/>
      <c r="Z20" s="72"/>
      <c r="AA20" s="73"/>
      <c r="AB20" s="73"/>
      <c r="AC20" s="73"/>
    </row>
    <row r="21" spans="1:29" ht="12.75" x14ac:dyDescent="0.2">
      <c r="A21" s="72"/>
      <c r="B21" s="72"/>
      <c r="C21" s="14" t="s">
        <v>42</v>
      </c>
      <c r="D21" s="72">
        <f>+'Input-Quality of Service Survey'!K30</f>
        <v>0</v>
      </c>
      <c r="E21" s="82" t="str">
        <f>+'Input-Quality of Service Survey'!M30</f>
        <v/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3"/>
      <c r="W21" s="72"/>
      <c r="X21" s="72"/>
      <c r="Y21" s="72"/>
      <c r="Z21" s="72"/>
      <c r="AA21" s="73"/>
      <c r="AB21" s="73"/>
      <c r="AC21" s="73"/>
    </row>
    <row r="22" spans="1:29" ht="12.75" x14ac:dyDescent="0.2">
      <c r="A22" s="72"/>
      <c r="B22" s="72"/>
      <c r="C22" s="14" t="s">
        <v>43</v>
      </c>
      <c r="D22" s="72">
        <f>+'Input-Quality of Service Survey'!K31</f>
        <v>0</v>
      </c>
      <c r="E22" s="82" t="str">
        <f>+'Input-Quality of Service Survey'!M31</f>
        <v/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W22" s="72"/>
      <c r="X22" s="72"/>
      <c r="Y22" s="72"/>
      <c r="Z22" s="72"/>
      <c r="AA22" s="73"/>
      <c r="AB22" s="73"/>
      <c r="AC22" s="73"/>
    </row>
    <row r="23" spans="1:29" x14ac:dyDescent="0.2">
      <c r="A23" s="72"/>
      <c r="B23" s="72"/>
      <c r="D23" s="72"/>
      <c r="E23" s="8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3"/>
      <c r="W23" s="72"/>
      <c r="X23" s="72"/>
      <c r="Y23" s="72"/>
      <c r="Z23" s="72"/>
      <c r="AA23" s="73"/>
      <c r="AB23" s="73"/>
      <c r="AC23" s="73"/>
    </row>
    <row r="24" spans="1:29" x14ac:dyDescent="0.2">
      <c r="A24" s="72"/>
      <c r="B24" s="72"/>
      <c r="C24" s="83" t="s">
        <v>66</v>
      </c>
      <c r="D24" s="72">
        <f>+'Input-Quality of Service Survey'!K33</f>
        <v>0</v>
      </c>
      <c r="E24" s="82" t="e">
        <f>+'Input-Quality of Service Survey'!M33</f>
        <v>#DIV/0!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  <c r="W24" s="72"/>
      <c r="X24" s="72"/>
      <c r="Y24" s="72"/>
      <c r="Z24" s="72"/>
      <c r="AA24" s="73"/>
      <c r="AB24" s="73"/>
      <c r="AC24" s="73"/>
    </row>
    <row r="25" spans="1:29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3"/>
      <c r="W25" s="72"/>
      <c r="X25" s="72"/>
      <c r="Y25" s="72"/>
      <c r="Z25" s="72"/>
      <c r="AA25" s="73"/>
      <c r="AB25" s="73"/>
      <c r="AC25" s="73"/>
    </row>
    <row r="26" spans="1:29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3"/>
      <c r="T26" s="72"/>
      <c r="U26" s="72"/>
      <c r="V26" s="72"/>
      <c r="W26" s="72"/>
      <c r="X26" s="72"/>
      <c r="Y26" s="72"/>
      <c r="Z26" s="72"/>
      <c r="AA26" s="73"/>
      <c r="AB26" s="73"/>
      <c r="AC26" s="73"/>
    </row>
    <row r="27" spans="1:29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3"/>
      <c r="T27" s="72"/>
      <c r="U27" s="72"/>
      <c r="V27" s="72"/>
      <c r="W27" s="72"/>
      <c r="X27" s="72"/>
      <c r="Y27" s="72"/>
      <c r="Z27" s="72"/>
      <c r="AA27" s="73"/>
      <c r="AB27" s="73"/>
      <c r="AC27" s="73"/>
    </row>
    <row r="28" spans="1:29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3"/>
      <c r="T28" s="72"/>
      <c r="U28" s="72"/>
      <c r="V28" s="72"/>
      <c r="W28" s="72"/>
      <c r="X28" s="72"/>
      <c r="Y28" s="72"/>
      <c r="Z28" s="72"/>
      <c r="AA28" s="73"/>
      <c r="AB28" s="73"/>
      <c r="AC28" s="73"/>
    </row>
    <row r="29" spans="1:29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3"/>
      <c r="T29" s="72"/>
      <c r="U29" s="72"/>
      <c r="V29" s="72"/>
      <c r="W29" s="72"/>
      <c r="X29" s="72"/>
      <c r="Y29" s="72"/>
      <c r="Z29" s="72"/>
      <c r="AA29" s="73"/>
      <c r="AB29" s="73"/>
      <c r="AC29" s="73"/>
    </row>
    <row r="30" spans="1:29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3"/>
      <c r="T30" s="72"/>
      <c r="U30" s="22"/>
      <c r="V30" s="22"/>
      <c r="W30" s="72"/>
      <c r="X30" s="72"/>
      <c r="Y30" s="72"/>
      <c r="Z30" s="72"/>
      <c r="AA30" s="73"/>
      <c r="AB30" s="73"/>
      <c r="AC30" s="73"/>
    </row>
    <row r="31" spans="1:29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3"/>
      <c r="T31" s="72"/>
      <c r="U31" s="22"/>
      <c r="V31" s="22"/>
      <c r="W31" s="72"/>
      <c r="X31" s="72"/>
      <c r="Y31" s="72"/>
      <c r="Z31" s="72"/>
      <c r="AA31" s="73"/>
      <c r="AB31" s="73"/>
      <c r="AC31" s="73"/>
    </row>
    <row r="32" spans="1:29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3"/>
      <c r="T32" s="72"/>
      <c r="U32" s="22"/>
      <c r="V32" s="22"/>
      <c r="W32" s="72"/>
      <c r="X32" s="72"/>
      <c r="Y32" s="72"/>
      <c r="Z32" s="72"/>
      <c r="AA32" s="73"/>
      <c r="AB32" s="73"/>
      <c r="AC32" s="73"/>
    </row>
    <row r="33" spans="1:29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3"/>
      <c r="T33" s="72"/>
      <c r="U33" s="22"/>
      <c r="V33" s="22"/>
      <c r="W33" s="72"/>
      <c r="X33" s="72"/>
      <c r="Y33" s="72"/>
      <c r="Z33" s="72"/>
      <c r="AA33" s="73"/>
      <c r="AB33" s="73"/>
      <c r="AC33" s="73"/>
    </row>
    <row r="34" spans="1:29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3"/>
      <c r="T34" s="72"/>
      <c r="U34" s="72"/>
      <c r="V34" s="72"/>
      <c r="W34" s="72"/>
      <c r="X34" s="72"/>
      <c r="Y34" s="72"/>
      <c r="Z34" s="72"/>
      <c r="AA34" s="73"/>
      <c r="AB34" s="73"/>
      <c r="AC34" s="73"/>
    </row>
    <row r="35" spans="1:29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3"/>
      <c r="T35" s="72"/>
      <c r="U35" s="72"/>
      <c r="V35" s="72"/>
      <c r="W35" s="72"/>
      <c r="X35" s="72"/>
      <c r="Y35" s="72"/>
      <c r="Z35" s="72"/>
      <c r="AA35" s="73"/>
      <c r="AB35" s="73"/>
      <c r="AC35" s="73"/>
    </row>
    <row r="36" spans="1:29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3"/>
      <c r="T36" s="72"/>
      <c r="U36" s="72"/>
      <c r="V36" s="72"/>
      <c r="W36" s="72"/>
      <c r="X36" s="72"/>
      <c r="Y36" s="72"/>
      <c r="Z36" s="72"/>
      <c r="AA36" s="73"/>
      <c r="AB36" s="73"/>
      <c r="AC36" s="73"/>
    </row>
    <row r="37" spans="1:29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3"/>
      <c r="T37" s="72"/>
      <c r="U37" s="72"/>
      <c r="V37" s="72"/>
      <c r="W37" s="72"/>
      <c r="X37" s="72"/>
      <c r="Y37" s="72"/>
      <c r="Z37" s="72"/>
      <c r="AA37" s="73"/>
      <c r="AB37" s="73"/>
      <c r="AC37" s="73"/>
    </row>
    <row r="38" spans="1:29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3"/>
      <c r="T38" s="72"/>
      <c r="U38" s="72"/>
      <c r="V38" s="72"/>
      <c r="W38" s="72"/>
      <c r="X38" s="72"/>
      <c r="Y38" s="72"/>
      <c r="Z38" s="72"/>
      <c r="AA38" s="73"/>
      <c r="AB38" s="73"/>
      <c r="AC38" s="73"/>
    </row>
    <row r="39" spans="1:29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3"/>
      <c r="T39" s="72"/>
      <c r="U39" s="72"/>
      <c r="V39" s="72"/>
      <c r="W39" s="72"/>
      <c r="X39" s="72"/>
      <c r="Y39" s="72"/>
      <c r="Z39" s="72"/>
      <c r="AA39" s="73"/>
      <c r="AB39" s="73"/>
      <c r="AC39" s="73"/>
    </row>
    <row r="40" spans="1:29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  <c r="T40" s="72"/>
      <c r="U40" s="72"/>
      <c r="V40" s="72"/>
      <c r="W40" s="72"/>
      <c r="X40" s="72"/>
      <c r="Y40" s="72"/>
      <c r="Z40" s="72"/>
      <c r="AA40" s="73"/>
      <c r="AB40" s="73"/>
      <c r="AC40" s="73"/>
    </row>
    <row r="41" spans="1:29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3"/>
      <c r="T41" s="72"/>
      <c r="U41" s="72"/>
      <c r="V41" s="74"/>
      <c r="W41" s="72"/>
      <c r="X41" s="72"/>
      <c r="Y41" s="72"/>
      <c r="Z41" s="72"/>
      <c r="AA41" s="73"/>
      <c r="AB41" s="73"/>
      <c r="AC41" s="73"/>
    </row>
    <row r="42" spans="1:29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3"/>
      <c r="T42" s="72"/>
      <c r="U42" s="72"/>
      <c r="V42" s="72"/>
      <c r="W42" s="72"/>
      <c r="X42" s="72"/>
      <c r="Y42" s="72"/>
      <c r="Z42" s="72"/>
      <c r="AA42" s="73"/>
      <c r="AB42" s="73"/>
      <c r="AC42" s="73"/>
    </row>
    <row r="43" spans="1:29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3"/>
      <c r="T43" s="72"/>
      <c r="U43" s="72"/>
      <c r="V43" s="72"/>
      <c r="W43" s="72"/>
      <c r="X43" s="72"/>
      <c r="Y43" s="72"/>
      <c r="Z43" s="72"/>
      <c r="AA43" s="73"/>
      <c r="AB43" s="73"/>
      <c r="AC43" s="73"/>
    </row>
    <row r="44" spans="1:29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3"/>
      <c r="T44" s="72"/>
      <c r="U44" s="72"/>
      <c r="V44" s="72"/>
      <c r="W44" s="72"/>
      <c r="X44" s="72"/>
      <c r="Y44" s="72"/>
      <c r="Z44" s="72"/>
      <c r="AA44" s="73"/>
      <c r="AB44" s="73"/>
      <c r="AC44" s="73"/>
    </row>
    <row r="45" spans="1:29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3"/>
      <c r="T45" s="72"/>
      <c r="U45" s="72"/>
      <c r="V45" s="72"/>
      <c r="W45" s="72"/>
      <c r="X45" s="72"/>
      <c r="Y45" s="72"/>
      <c r="Z45" s="72"/>
      <c r="AA45" s="73"/>
      <c r="AB45" s="73"/>
      <c r="AC45" s="73"/>
    </row>
    <row r="46" spans="1:29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3"/>
      <c r="T46" s="72"/>
      <c r="U46" s="72"/>
      <c r="V46" s="72"/>
      <c r="W46" s="72"/>
      <c r="X46" s="72"/>
      <c r="Y46" s="72"/>
      <c r="Z46" s="72"/>
      <c r="AA46" s="73"/>
      <c r="AB46" s="73"/>
      <c r="AC46" s="73"/>
    </row>
    <row r="47" spans="1:29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3"/>
      <c r="AB47" s="73"/>
      <c r="AC47" s="73"/>
    </row>
    <row r="48" spans="1:29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3"/>
      <c r="AB48" s="73"/>
      <c r="AC48" s="73"/>
    </row>
    <row r="49" spans="1:29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3"/>
      <c r="AB49" s="73"/>
      <c r="AC49" s="73"/>
    </row>
    <row r="50" spans="1:29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3"/>
      <c r="AB50" s="73"/>
      <c r="AC50" s="73"/>
    </row>
    <row r="51" spans="1:29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3"/>
      <c r="AB51" s="73"/>
      <c r="AC51" s="73"/>
    </row>
    <row r="52" spans="1:29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3"/>
      <c r="AB52" s="73"/>
      <c r="AC52" s="73"/>
    </row>
    <row r="53" spans="1:29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3"/>
      <c r="AB53" s="73"/>
      <c r="AC53" s="73"/>
    </row>
    <row r="54" spans="1:29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73"/>
      <c r="AC54" s="73"/>
    </row>
    <row r="55" spans="1:29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73"/>
      <c r="AC55" s="73"/>
    </row>
    <row r="56" spans="1:29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73"/>
      <c r="AC56" s="73"/>
    </row>
    <row r="57" spans="1:29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73"/>
      <c r="AC57" s="73"/>
    </row>
    <row r="58" spans="1:29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73"/>
      <c r="AC58" s="73"/>
    </row>
    <row r="59" spans="1:29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73"/>
      <c r="AC59" s="73"/>
    </row>
    <row r="60" spans="1:29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73"/>
      <c r="AC60" s="73"/>
    </row>
    <row r="61" spans="1:29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73"/>
      <c r="AC61" s="73"/>
    </row>
    <row r="62" spans="1:29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73"/>
      <c r="AC62" s="73"/>
    </row>
    <row r="63" spans="1:29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3"/>
      <c r="AB63" s="73"/>
      <c r="AC63" s="73"/>
    </row>
    <row r="64" spans="1:29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3"/>
      <c r="AB64" s="73"/>
      <c r="AC64" s="73"/>
    </row>
    <row r="65" spans="1:29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3"/>
      <c r="AB65" s="73"/>
      <c r="AC65" s="73"/>
    </row>
    <row r="66" spans="1:29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3"/>
      <c r="AB66" s="73"/>
      <c r="AC66" s="73"/>
    </row>
    <row r="67" spans="1:29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3"/>
      <c r="AB67" s="73"/>
      <c r="AC67" s="73"/>
    </row>
    <row r="68" spans="1:29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3"/>
      <c r="AB68" s="73"/>
      <c r="AC68" s="73"/>
    </row>
    <row r="69" spans="1:29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3"/>
      <c r="AB69" s="73"/>
      <c r="AC69" s="73"/>
    </row>
    <row r="70" spans="1:29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3"/>
      <c r="AB70" s="73"/>
      <c r="AC70" s="73"/>
    </row>
    <row r="71" spans="1:29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3"/>
      <c r="AB71" s="73"/>
      <c r="AC71" s="73"/>
    </row>
    <row r="72" spans="1:29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3"/>
      <c r="AB72" s="73"/>
      <c r="AC72" s="73"/>
    </row>
    <row r="73" spans="1:29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3"/>
      <c r="AB73" s="73"/>
      <c r="AC73" s="73"/>
    </row>
    <row r="74" spans="1:29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3"/>
      <c r="AB74" s="73"/>
      <c r="AC74" s="73"/>
    </row>
    <row r="75" spans="1:29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3"/>
      <c r="AB75" s="73"/>
      <c r="AC75" s="73"/>
    </row>
    <row r="76" spans="1:29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3"/>
      <c r="AB76" s="73"/>
      <c r="AC76" s="73"/>
    </row>
    <row r="77" spans="1:29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3"/>
      <c r="AB77" s="73"/>
      <c r="AC77" s="73"/>
    </row>
    <row r="78" spans="1:29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3"/>
      <c r="AB78" s="73"/>
      <c r="AC78" s="73"/>
    </row>
    <row r="79" spans="1:29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3"/>
      <c r="AB79" s="73"/>
      <c r="AC79" s="73"/>
    </row>
    <row r="80" spans="1:29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3"/>
      <c r="AB80" s="73"/>
      <c r="AC80" s="73"/>
    </row>
    <row r="81" spans="1:29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3"/>
      <c r="AB81" s="73"/>
      <c r="AC81" s="73"/>
    </row>
    <row r="82" spans="1:29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3"/>
      <c r="AB82" s="73"/>
      <c r="AC82" s="73"/>
    </row>
    <row r="83" spans="1:29" x14ac:dyDescent="0.2">
      <c r="A83" s="72"/>
      <c r="B83" s="72"/>
      <c r="C83" s="7"/>
      <c r="D83" s="7"/>
      <c r="E83" s="7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3"/>
      <c r="AB83" s="73"/>
      <c r="AC83" s="73"/>
    </row>
    <row r="84" spans="1:29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2"/>
      <c r="U84" s="72"/>
      <c r="V84" s="72"/>
      <c r="W84" s="7"/>
      <c r="X84" s="7"/>
      <c r="Y84" s="7"/>
      <c r="Z84" s="7"/>
    </row>
    <row r="85" spans="1:29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2"/>
      <c r="U85" s="72"/>
      <c r="V85" s="72"/>
      <c r="W85" s="7"/>
      <c r="X85" s="7"/>
      <c r="Y85" s="7"/>
      <c r="Z85" s="7"/>
    </row>
    <row r="86" spans="1:29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2"/>
      <c r="U86" s="72"/>
      <c r="V86" s="72"/>
      <c r="W86" s="7"/>
      <c r="X86" s="7"/>
      <c r="Y86" s="7"/>
      <c r="Z86" s="7"/>
    </row>
    <row r="87" spans="1:29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2"/>
      <c r="V87" s="72"/>
      <c r="W87" s="7"/>
      <c r="X87" s="7"/>
      <c r="Y87" s="7"/>
      <c r="Z87" s="7"/>
    </row>
    <row r="88" spans="1:29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9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9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9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9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9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9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9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9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">
      <c r="A107" s="7"/>
      <c r="B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">
      <c r="T108" s="7"/>
      <c r="U108" s="7"/>
      <c r="V108" s="7"/>
    </row>
    <row r="109" spans="1:26" x14ac:dyDescent="0.2">
      <c r="T109" s="7"/>
      <c r="U109" s="7"/>
      <c r="V109" s="7"/>
    </row>
    <row r="110" spans="1:26" x14ac:dyDescent="0.2">
      <c r="T110" s="7"/>
      <c r="U110" s="7"/>
      <c r="V110" s="7"/>
    </row>
    <row r="111" spans="1:26" x14ac:dyDescent="0.2">
      <c r="U111" s="7"/>
      <c r="V111" s="7"/>
    </row>
  </sheetData>
  <sheetProtection algorithmName="SHA-512" hashValue="H2Vw4+VGozW0i0hDIBnoBivis79H1Tf0hWvi0pNWvthlY5jbXUlQ/HKYVS2aezAvzPs17wCXi82VPOU7Y6DQ7Q==" saltValue="ecsLwnpXiHO8XWlU3h4Djw==" spinCount="100000" sheet="1" objects="1" scenarios="1"/>
  <phoneticPr fontId="0" type="noConversion"/>
  <printOptions horizontalCentered="1"/>
  <pageMargins left="0.16" right="0.16" top="0.39" bottom="0.26" header="0.22" footer="0.16"/>
  <pageSetup scale="57" fitToHeight="0" orientation="landscape" horizontalDpi="4294967293" r:id="rId1"/>
  <headerFooter alignWithMargins="0">
    <oddFooter>&amp;LAppellate CourTools Measure 1&amp;CDate of Report: &amp;D&amp;RCopyright 2015 National Center for State Courts</oddFooter>
  </headerFooter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4:W220"/>
  <sheetViews>
    <sheetView showGridLines="0" view="pageBreakPreview" zoomScale="85" zoomScaleNormal="100" workbookViewId="0">
      <selection activeCell="S18" sqref="S18"/>
    </sheetView>
  </sheetViews>
  <sheetFormatPr defaultRowHeight="11.25" x14ac:dyDescent="0.2"/>
  <cols>
    <col min="2" max="2" width="36.33203125" customWidth="1"/>
    <col min="3" max="3" width="4.5" customWidth="1"/>
    <col min="4" max="4" width="8.33203125" customWidth="1"/>
    <col min="5" max="5" width="4.5" customWidth="1"/>
    <col min="6" max="6" width="1.5" customWidth="1"/>
  </cols>
  <sheetData>
    <row r="4" spans="2:6" x14ac:dyDescent="0.2">
      <c r="B4" s="3"/>
      <c r="C4" s="11"/>
      <c r="D4" s="4"/>
      <c r="E4" s="10"/>
      <c r="F4" s="4"/>
    </row>
    <row r="5" spans="2:6" x14ac:dyDescent="0.2">
      <c r="B5" s="3"/>
      <c r="C5" s="11"/>
      <c r="D5" s="4"/>
      <c r="E5" s="10"/>
      <c r="F5" s="4"/>
    </row>
    <row r="6" spans="2:6" x14ac:dyDescent="0.2">
      <c r="B6" s="3"/>
      <c r="C6" s="11"/>
      <c r="D6" s="4"/>
      <c r="E6" s="10"/>
      <c r="F6" s="4"/>
    </row>
    <row r="7" spans="2:6" x14ac:dyDescent="0.2">
      <c r="B7" t="str">
        <f>'Input-Quality of Service Survey'!E39</f>
        <v>1.  Judge</v>
      </c>
      <c r="C7" s="59" t="str">
        <f>'Input-Quality of Service Survey'!I39</f>
        <v/>
      </c>
      <c r="D7" s="4"/>
      <c r="E7" s="10"/>
      <c r="F7" s="4"/>
    </row>
    <row r="8" spans="2:6" x14ac:dyDescent="0.2">
      <c r="B8" t="str">
        <f>'Input-Quality of Service Survey'!E40</f>
        <v>2.  Appellate attorney</v>
      </c>
      <c r="C8" s="59" t="str">
        <f>'Input-Quality of Service Survey'!I40</f>
        <v/>
      </c>
      <c r="D8" s="4"/>
      <c r="E8" s="10"/>
      <c r="F8" s="4"/>
    </row>
    <row r="9" spans="2:6" x14ac:dyDescent="0.2">
      <c r="B9" s="3"/>
      <c r="C9" s="11"/>
      <c r="D9" s="4"/>
      <c r="E9" s="10"/>
      <c r="F9" s="4"/>
    </row>
    <row r="10" spans="2:6" x14ac:dyDescent="0.2">
      <c r="B10" s="3"/>
      <c r="C10" s="11"/>
      <c r="D10" s="4"/>
      <c r="E10" s="10"/>
      <c r="F10" s="4"/>
    </row>
    <row r="11" spans="2:6" x14ac:dyDescent="0.2">
      <c r="B11" s="3"/>
      <c r="C11" s="11"/>
      <c r="D11" s="4"/>
      <c r="E11" s="10"/>
      <c r="F11" s="4"/>
    </row>
    <row r="12" spans="2:6" x14ac:dyDescent="0.2">
      <c r="B12" s="3"/>
      <c r="C12" s="11"/>
      <c r="D12" s="4"/>
      <c r="E12" s="10"/>
      <c r="F12" s="4"/>
    </row>
    <row r="13" spans="2:6" x14ac:dyDescent="0.2">
      <c r="B13" s="3"/>
      <c r="C13" s="11"/>
      <c r="D13" s="4"/>
      <c r="E13" s="10"/>
      <c r="F13" s="4"/>
    </row>
    <row r="14" spans="2:6" x14ac:dyDescent="0.2">
      <c r="B14" s="3"/>
      <c r="C14" s="4"/>
      <c r="D14" s="4"/>
      <c r="E14" s="10"/>
      <c r="F14" s="4"/>
    </row>
    <row r="15" spans="2:6" x14ac:dyDescent="0.2">
      <c r="B15" s="9"/>
      <c r="C15" s="4"/>
      <c r="D15" s="4"/>
      <c r="E15" s="10"/>
      <c r="F15" s="4"/>
    </row>
    <row r="16" spans="2:6" x14ac:dyDescent="0.2">
      <c r="B16" s="9"/>
      <c r="C16" s="4"/>
      <c r="D16" s="4"/>
      <c r="E16" s="10"/>
      <c r="F16" s="4"/>
    </row>
    <row r="17" spans="2:6" x14ac:dyDescent="0.2">
      <c r="B17" s="9"/>
      <c r="C17" s="4"/>
      <c r="D17" s="4"/>
      <c r="E17" s="10"/>
      <c r="F17" s="4"/>
    </row>
    <row r="18" spans="2:6" x14ac:dyDescent="0.2">
      <c r="B18" s="9"/>
      <c r="C18" s="4"/>
      <c r="D18" s="4"/>
      <c r="E18" s="10"/>
      <c r="F18" s="4"/>
    </row>
    <row r="19" spans="2:6" x14ac:dyDescent="0.2">
      <c r="B19" t="str">
        <f>'Input-Quality of Service Survey'!E43</f>
        <v>1.  Male</v>
      </c>
      <c r="C19" s="59" t="str">
        <f>'Input-Quality of Service Survey'!I43</f>
        <v/>
      </c>
      <c r="D19" s="4"/>
      <c r="E19" s="10"/>
      <c r="F19" s="4"/>
    </row>
    <row r="20" spans="2:6" x14ac:dyDescent="0.2">
      <c r="B20" t="str">
        <f>'Input-Quality of Service Survey'!E44</f>
        <v>2.  Female</v>
      </c>
      <c r="C20" s="59" t="str">
        <f>'Input-Quality of Service Survey'!I44</f>
        <v/>
      </c>
      <c r="D20" s="4"/>
      <c r="E20" s="10"/>
      <c r="F20" s="4"/>
    </row>
    <row r="21" spans="2:6" x14ac:dyDescent="0.2">
      <c r="B21" s="9"/>
      <c r="C21" s="4"/>
      <c r="D21" s="4"/>
      <c r="E21" s="10"/>
      <c r="F21" s="4"/>
    </row>
    <row r="22" spans="2:6" x14ac:dyDescent="0.2">
      <c r="B22" s="9"/>
      <c r="C22" s="4"/>
      <c r="D22" s="4"/>
      <c r="E22" s="10"/>
      <c r="F22" s="4"/>
    </row>
    <row r="23" spans="2:6" x14ac:dyDescent="0.2">
      <c r="B23" s="9"/>
      <c r="C23" s="4"/>
      <c r="D23" s="4"/>
      <c r="E23" s="10"/>
      <c r="F23" s="4"/>
    </row>
    <row r="24" spans="2:6" x14ac:dyDescent="0.2">
      <c r="B24" s="9"/>
      <c r="C24" s="4"/>
      <c r="D24" s="4"/>
      <c r="E24" s="10"/>
      <c r="F24" s="4"/>
    </row>
    <row r="33" spans="2:3" x14ac:dyDescent="0.2">
      <c r="B33" t="str">
        <f>'Input-Quality of Service Survey'!E47</f>
        <v>1.  American Indian or Alaska Native</v>
      </c>
      <c r="C33" s="59" t="str">
        <f>'Input-Quality of Service Survey'!I47</f>
        <v/>
      </c>
    </row>
    <row r="34" spans="2:3" x14ac:dyDescent="0.2">
      <c r="B34" t="str">
        <f>'Input-Quality of Service Survey'!E48</f>
        <v>2.  Asian</v>
      </c>
      <c r="C34" s="59" t="str">
        <f>'Input-Quality of Service Survey'!I48</f>
        <v/>
      </c>
    </row>
    <row r="35" spans="2:3" x14ac:dyDescent="0.2">
      <c r="B35" t="str">
        <f>'Input-Quality of Service Survey'!E49</f>
        <v>3.  Black or African American</v>
      </c>
      <c r="C35" s="59" t="str">
        <f>'Input-Quality of Service Survey'!I49</f>
        <v/>
      </c>
    </row>
    <row r="36" spans="2:3" x14ac:dyDescent="0.2">
      <c r="B36" t="str">
        <f>'Input-Quality of Service Survey'!E50</f>
        <v>4.  Hispanic or Latino</v>
      </c>
      <c r="C36" s="59" t="str">
        <f>'Input-Quality of Service Survey'!I50</f>
        <v/>
      </c>
    </row>
    <row r="37" spans="2:3" x14ac:dyDescent="0.2">
      <c r="B37" t="str">
        <f>'Input-Quality of Service Survey'!E51</f>
        <v>5.  Native Hawaiian or Other Pacific Islander</v>
      </c>
      <c r="C37" s="59" t="str">
        <f>'Input-Quality of Service Survey'!I51</f>
        <v/>
      </c>
    </row>
    <row r="38" spans="2:3" x14ac:dyDescent="0.2">
      <c r="B38" t="str">
        <f>'Input-Quality of Service Survey'!E52</f>
        <v>6.  White</v>
      </c>
      <c r="C38" s="59" t="str">
        <f>'Input-Quality of Service Survey'!I52</f>
        <v/>
      </c>
    </row>
    <row r="39" spans="2:3" x14ac:dyDescent="0.2">
      <c r="B39" t="str">
        <f>'Input-Quality of Service Survey'!E53</f>
        <v>7.  Mixed Race</v>
      </c>
      <c r="C39" s="59" t="str">
        <f>'Input-Quality of Service Survey'!I53</f>
        <v/>
      </c>
    </row>
    <row r="40" spans="2:3" x14ac:dyDescent="0.2">
      <c r="B40" t="str">
        <f>'Input-Quality of Service Survey'!E54</f>
        <v xml:space="preserve">8.  Other </v>
      </c>
      <c r="C40" s="59" t="str">
        <f>'Input-Quality of Service Survey'!I54</f>
        <v/>
      </c>
    </row>
    <row r="58" spans="2:23" x14ac:dyDescent="0.2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2:23" x14ac:dyDescent="0.2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2:23" x14ac:dyDescent="0.2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2:23" x14ac:dyDescent="0.2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2:23" x14ac:dyDescent="0.2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2:23" x14ac:dyDescent="0.2">
      <c r="B63" t="str">
        <f>+'Input-Quality of Service Survey'!E57</f>
        <v>1.  Less than 1 year</v>
      </c>
      <c r="C63" s="59" t="str">
        <f>+'Input-Quality of Service Survey'!I57</f>
        <v/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2:23" x14ac:dyDescent="0.2">
      <c r="B64" t="str">
        <f>+'Input-Quality of Service Survey'!E58</f>
        <v>2.  1-3 years</v>
      </c>
      <c r="C64" s="59" t="str">
        <f>+'Input-Quality of Service Survey'!I58</f>
        <v/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2:23" x14ac:dyDescent="0.2">
      <c r="B65" t="str">
        <f>+'Input-Quality of Service Survey'!E59</f>
        <v>3.  4-10 years</v>
      </c>
      <c r="C65" s="59" t="str">
        <f>+'Input-Quality of Service Survey'!I59</f>
        <v/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2:23" x14ac:dyDescent="0.2">
      <c r="B66" t="str">
        <f>+'Input-Quality of Service Survey'!E60</f>
        <v>4.  More than 10 years</v>
      </c>
      <c r="C66" s="59" t="str">
        <f>+'Input-Quality of Service Survey'!I60</f>
        <v/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2:23" x14ac:dyDescent="0.2">
      <c r="C67" s="5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2:23" x14ac:dyDescent="0.2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2:23" x14ac:dyDescent="0.2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2:23" x14ac:dyDescent="0.2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2:23" x14ac:dyDescent="0.2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2:23" x14ac:dyDescent="0.2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2:23" x14ac:dyDescent="0.2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2:23" x14ac:dyDescent="0.2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2:23" x14ac:dyDescent="0.2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2:23" x14ac:dyDescent="0.2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2:23" x14ac:dyDescent="0.2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2:23" x14ac:dyDescent="0.2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2:23" x14ac:dyDescent="0.2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2:23" x14ac:dyDescent="0.2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2:23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2:23" x14ac:dyDescent="0.2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2:23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2:23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2:23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2:23" x14ac:dyDescent="0.2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2:23" x14ac:dyDescent="0.2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2:23" x14ac:dyDescent="0.2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2:23" x14ac:dyDescent="0.2">
      <c r="B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2:23" x14ac:dyDescent="0.2">
      <c r="B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2:23" x14ac:dyDescent="0.2">
      <c r="B91" t="str">
        <f>'Input-Quality of Service Survey'!E64</f>
        <v>1.  1-10</v>
      </c>
      <c r="C91" s="59" t="str">
        <f>+'Input-Quality of Service Survey'!I64</f>
        <v/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2:23" x14ac:dyDescent="0.2">
      <c r="B92" t="str">
        <f>+'Input-Quality of Service Survey'!E65</f>
        <v>2.  11-25</v>
      </c>
      <c r="C92" s="59" t="str">
        <f>+'Input-Quality of Service Survey'!I65</f>
        <v/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2:23" x14ac:dyDescent="0.2">
      <c r="B93" t="str">
        <f>+'Input-Quality of Service Survey'!E66</f>
        <v>3.  26-50</v>
      </c>
      <c r="C93" s="59" t="str">
        <f>+'Input-Quality of Service Survey'!I66</f>
        <v/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2:23" x14ac:dyDescent="0.2">
      <c r="B94" t="str">
        <f>+'Input-Quality of Service Survey'!E67</f>
        <v>4.  51-100</v>
      </c>
      <c r="C94" s="59" t="str">
        <f>+'Input-Quality of Service Survey'!I67</f>
        <v/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2:23" x14ac:dyDescent="0.2">
      <c r="B95" t="str">
        <f>+'Input-Quality of Service Survey'!E68</f>
        <v>5.  101+</v>
      </c>
      <c r="C95" s="59" t="str">
        <f>+'Input-Quality of Service Survey'!I68</f>
        <v/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2:23" x14ac:dyDescent="0.2">
      <c r="C96" s="59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3:23" x14ac:dyDescent="0.2">
      <c r="C97" s="59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3:23" x14ac:dyDescent="0.2">
      <c r="C98" s="59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3:23" x14ac:dyDescent="0.2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3:23" x14ac:dyDescent="0.2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3:23" x14ac:dyDescent="0.2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3:23" x14ac:dyDescent="0.2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3:23" x14ac:dyDescent="0.2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3:23" x14ac:dyDescent="0.2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3:23" x14ac:dyDescent="0.2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3:23" x14ac:dyDescent="0.2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3:23" x14ac:dyDescent="0.2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3:23" x14ac:dyDescent="0.2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3:23" x14ac:dyDescent="0.2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3:23" x14ac:dyDescent="0.2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3:23" x14ac:dyDescent="0.2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3:23" x14ac:dyDescent="0.2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2:23" x14ac:dyDescent="0.2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2:23" x14ac:dyDescent="0.2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2:23" x14ac:dyDescent="0.2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2:23" x14ac:dyDescent="0.2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2:23" x14ac:dyDescent="0.2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2:23" x14ac:dyDescent="0.2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2:23" x14ac:dyDescent="0.2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2:23" x14ac:dyDescent="0.2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2:23" x14ac:dyDescent="0.2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2:23" x14ac:dyDescent="0.2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2:23" x14ac:dyDescent="0.2">
      <c r="B123" t="str">
        <f>'Input-Quality of Service Survey'!E72</f>
        <v>1.  1-5</v>
      </c>
      <c r="C123" s="59" t="str">
        <f>'Input-Quality of Service Survey'!I72</f>
        <v/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2:23" x14ac:dyDescent="0.2">
      <c r="B124" t="str">
        <f>'Input-Quality of Service Survey'!E73</f>
        <v>2.  6-10</v>
      </c>
      <c r="C124" s="59" t="str">
        <f>'Input-Quality of Service Survey'!I73</f>
        <v/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2:23" x14ac:dyDescent="0.2">
      <c r="B125" t="str">
        <f>'Input-Quality of Service Survey'!E74</f>
        <v>3.  11-20</v>
      </c>
      <c r="C125" s="59" t="str">
        <f>'Input-Quality of Service Survey'!I74</f>
        <v/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2:23" x14ac:dyDescent="0.2">
      <c r="B126" t="str">
        <f>'Input-Quality of Service Survey'!E75</f>
        <v>4. 20+</v>
      </c>
      <c r="C126" s="59" t="str">
        <f>'Input-Quality of Service Survey'!I75</f>
        <v/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2:23" x14ac:dyDescent="0.2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2:23" x14ac:dyDescent="0.2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3:23" x14ac:dyDescent="0.2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3:23" x14ac:dyDescent="0.2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3:23" x14ac:dyDescent="0.2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3:23" x14ac:dyDescent="0.2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3:23" x14ac:dyDescent="0.2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3:23" x14ac:dyDescent="0.2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3:23" x14ac:dyDescent="0.2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3:23" x14ac:dyDescent="0.2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3:23" x14ac:dyDescent="0.2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3:23" x14ac:dyDescent="0.2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3:23" x14ac:dyDescent="0.2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3:23" x14ac:dyDescent="0.2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3:23" x14ac:dyDescent="0.2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3:23" x14ac:dyDescent="0.2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3:23" x14ac:dyDescent="0.2">
      <c r="C143" s="59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3:23" x14ac:dyDescent="0.2">
      <c r="C144" s="59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3:23" x14ac:dyDescent="0.2">
      <c r="C145" s="59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3:23" x14ac:dyDescent="0.2">
      <c r="C146" s="59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3:23" x14ac:dyDescent="0.2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3:23" x14ac:dyDescent="0.2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3:23" x14ac:dyDescent="0.2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3:23" x14ac:dyDescent="0.2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3:23" x14ac:dyDescent="0.2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3:23" x14ac:dyDescent="0.2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3:23" x14ac:dyDescent="0.2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3:23" x14ac:dyDescent="0.2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3:23" x14ac:dyDescent="0.2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3:23" x14ac:dyDescent="0.2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3:23" x14ac:dyDescent="0.2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3:23" x14ac:dyDescent="0.2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3:23" x14ac:dyDescent="0.2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3:23" x14ac:dyDescent="0.2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5:23" x14ac:dyDescent="0.2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5:23" x14ac:dyDescent="0.2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5:23" x14ac:dyDescent="0.2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5:23" x14ac:dyDescent="0.2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5:23" x14ac:dyDescent="0.2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5:23" x14ac:dyDescent="0.2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5:23" x14ac:dyDescent="0.2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5:23" x14ac:dyDescent="0.2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5:23" x14ac:dyDescent="0.2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5:23" x14ac:dyDescent="0.2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5:23" x14ac:dyDescent="0.2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5:23" x14ac:dyDescent="0.2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5:23" x14ac:dyDescent="0.2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5:23" x14ac:dyDescent="0.2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5:23" x14ac:dyDescent="0.2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5:23" x14ac:dyDescent="0.2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5:23" x14ac:dyDescent="0.2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5:23" x14ac:dyDescent="0.2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5:23" x14ac:dyDescent="0.2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5:23" x14ac:dyDescent="0.2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5:23" x14ac:dyDescent="0.2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5:23" x14ac:dyDescent="0.2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5:23" x14ac:dyDescent="0.2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5:23" x14ac:dyDescent="0.2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5:23" x14ac:dyDescent="0.2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5:23" x14ac:dyDescent="0.2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5:23" x14ac:dyDescent="0.2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5:23" x14ac:dyDescent="0.2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5:23" x14ac:dyDescent="0.2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5:23" x14ac:dyDescent="0.2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5:23" x14ac:dyDescent="0.2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5:23" x14ac:dyDescent="0.2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5:23" x14ac:dyDescent="0.2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5:23" x14ac:dyDescent="0.2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5:23" x14ac:dyDescent="0.2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5:23" x14ac:dyDescent="0.2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5:23" x14ac:dyDescent="0.2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5:23" x14ac:dyDescent="0.2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5:23" x14ac:dyDescent="0.2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5:23" x14ac:dyDescent="0.2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5:23" x14ac:dyDescent="0.2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5:23" x14ac:dyDescent="0.2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5:23" x14ac:dyDescent="0.2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5:23" x14ac:dyDescent="0.2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5:23" x14ac:dyDescent="0.2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5:23" x14ac:dyDescent="0.2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5:23" x14ac:dyDescent="0.2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5:23" x14ac:dyDescent="0.2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5:23" x14ac:dyDescent="0.2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5:23" x14ac:dyDescent="0.2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5:23" x14ac:dyDescent="0.2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5:23" x14ac:dyDescent="0.2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5:23" x14ac:dyDescent="0.2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5:23" x14ac:dyDescent="0.2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5:23" x14ac:dyDescent="0.2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5:23" x14ac:dyDescent="0.2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5:23" x14ac:dyDescent="0.2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5:23" x14ac:dyDescent="0.2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5:23" x14ac:dyDescent="0.2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5:23" x14ac:dyDescent="0.2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</sheetData>
  <sheetProtection algorithmName="SHA-512" hashValue="PFK3u+Q7iJjY7eiRYhSdQ0q/DfS5iYU3Gq4y5zIq5gknZgurh+qtkHhnxKQDfdjDLJpHJSV1m4Sgh2K9wj5XDA==" saltValue="IukmBeR037iSJFGXe3asbg==" spinCount="100000" sheet="1" objects="1" scenarios="1"/>
  <phoneticPr fontId="0" type="noConversion"/>
  <pageMargins left="0.75" right="0.75" top="1" bottom="1" header="0.5" footer="0.5"/>
  <pageSetup scale="98" fitToHeight="0" orientation="landscape" horizontalDpi="4294967293" r:id="rId1"/>
  <headerFooter alignWithMargins="0">
    <oddFooter>&amp;LAppellate CourTools Measure 1&amp;CDate of Report: &amp;D&amp;RCopyright 2015 National Center for State Courts</oddFooter>
  </headerFooter>
  <rowBreaks count="4" manualBreakCount="4">
    <brk id="29" max="15" man="1"/>
    <brk id="59" max="15" man="1"/>
    <brk id="87" max="15" man="1"/>
    <brk id="11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Input-Quality of Service Survey</vt:lpstr>
      <vt:lpstr>Graphs-Average Responses </vt:lpstr>
      <vt:lpstr>Graphs-Freq x Background </vt:lpstr>
      <vt:lpstr>'Graphs-Average Responses '!Print_Area</vt:lpstr>
      <vt:lpstr>'Graphs-Freq x Background '!Print_Area</vt:lpstr>
      <vt:lpstr>'Input-Quality of Service Survey'!Print_Area</vt:lpstr>
    </vt:vector>
  </TitlesOfParts>
  <Company>National Center for State Courts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LaFountain</dc:creator>
  <cp:lastModifiedBy>Strickland, Shauna</cp:lastModifiedBy>
  <cp:lastPrinted>2015-07-29T15:59:12Z</cp:lastPrinted>
  <dcterms:created xsi:type="dcterms:W3CDTF">2006-03-21T14:46:47Z</dcterms:created>
  <dcterms:modified xsi:type="dcterms:W3CDTF">2015-07-29T16:01:10Z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26535941</vt:i4>
  </property>
  <property fmtid="{D5CDD505-2E9C-101B-9397-08002B2CF9AE}" pid="3" name="_EmailSubject">
    <vt:lpwstr>courtools templates for NACM... plus one more.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PreviousAdHocReviewCycleID">
    <vt:i4>174353613</vt:i4>
  </property>
  <property fmtid="{D5CDD505-2E9C-101B-9397-08002B2CF9AE}" pid="7" name="_ReviewingToolsShownOnce">
    <vt:lpwstr/>
  </property>
</Properties>
</file>