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Age of Active Pending Caseloads" sheetId="1" r:id="rId1"/>
  </sheets>
  <definedNames>
    <definedName name="_xlnm.Print_Area" localSheetId="0">'Age of Active Pending Caseloads'!$A$1:$S$61</definedName>
  </definedNames>
  <calcPr fullCalcOnLoad="1"/>
</workbook>
</file>

<file path=xl/sharedStrings.xml><?xml version="1.0" encoding="utf-8"?>
<sst xmlns="http://schemas.openxmlformats.org/spreadsheetml/2006/main" count="43" uniqueCount="34">
  <si>
    <t>Over 730</t>
  </si>
  <si>
    <t>Age</t>
  </si>
  <si>
    <t>(Days)</t>
  </si>
  <si>
    <t>Number</t>
  </si>
  <si>
    <t>of Cases</t>
  </si>
  <si>
    <t>Percent</t>
  </si>
  <si>
    <t>Cumulative</t>
  </si>
  <si>
    <t>Total</t>
  </si>
  <si>
    <t>0-60</t>
  </si>
  <si>
    <t>61-120</t>
  </si>
  <si>
    <t>121-180</t>
  </si>
  <si>
    <t>181-240</t>
  </si>
  <si>
    <t>241-300</t>
  </si>
  <si>
    <t>301-365</t>
  </si>
  <si>
    <t>Over 365</t>
  </si>
  <si>
    <t>Age of Active Pending Caseloads</t>
  </si>
  <si>
    <t>Measure 4</t>
  </si>
  <si>
    <t xml:space="preserve"> </t>
  </si>
  <si>
    <t>Worksheet Instructions</t>
  </si>
  <si>
    <t xml:space="preserve">b. Data may only be entered in the gray cells.  An acceptable input will change the cell color from gray to white and the input text color will turn to maroon.     </t>
  </si>
  <si>
    <t xml:space="preserve">a. Use this spreadsheet to enter data and have the results automatically plotted.  </t>
  </si>
  <si>
    <t>General Civil</t>
  </si>
  <si>
    <t>Felony</t>
  </si>
  <si>
    <t>Graph Interpretation</t>
  </si>
  <si>
    <t xml:space="preserve">a. The graphs below automatically update as the survey inputs are completed in this worksheet.  </t>
  </si>
  <si>
    <t>0 - 90</t>
  </si>
  <si>
    <t>91 - 180</t>
  </si>
  <si>
    <t>181 - 270</t>
  </si>
  <si>
    <t>271 - 365</t>
  </si>
  <si>
    <t>366 - 450</t>
  </si>
  <si>
    <t>451 - 540</t>
  </si>
  <si>
    <t>541 - 630</t>
  </si>
  <si>
    <t>631 - 730</t>
  </si>
  <si>
    <t>c. All white colored cells with black text are locked.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</si>
</sst>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,??0"/>
    <numFmt numFmtId="165" formatCode="??0%"/>
  </numFmts>
  <fonts count="15">
    <font>
      <sz val="8"/>
      <name val="Arial"/>
      <family val="0"/>
    </font>
    <font>
      <sz val="5.25"/>
      <name val="Arial"/>
      <family val="0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0"/>
      <color indexed="63"/>
      <name val="Arial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 textRotation="90"/>
      <protection hidden="1"/>
    </xf>
    <xf numFmtId="0" fontId="4" fillId="4" borderId="0" xfId="0" applyFont="1" applyFill="1" applyAlignment="1" applyProtection="1">
      <alignment horizontal="center" textRotation="90"/>
      <protection hidden="1"/>
    </xf>
    <xf numFmtId="0" fontId="0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4" fillId="0" borderId="0" xfId="0" applyFont="1" applyFill="1" applyAlignment="1" applyProtection="1">
      <alignment horizontal="center" textRotation="90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5" fillId="0" borderId="3" xfId="0" applyFont="1" applyFill="1" applyBorder="1" applyAlignment="1" applyProtection="1" quotePrefix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 indent="2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 indent="2"/>
      <protection hidden="1"/>
    </xf>
    <xf numFmtId="0" fontId="6" fillId="0" borderId="0" xfId="0" applyNumberFormat="1" applyFont="1" applyFill="1" applyAlignment="1" applyProtection="1">
      <alignment horizontal="right" indent="3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 quotePrefix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6475"/>
          <c:w val="0.773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Caseloads'!$C$24:$C$32</c:f>
              <c:strCache/>
            </c:strRef>
          </c:cat>
          <c:val>
            <c:numRef>
              <c:f>'Age of Active Pending Caseloads'!$E$24:$E$32</c:f>
              <c:numCache/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4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27"/>
          <c:w val="0.950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of Active Pending Caseloads'!$K$24:$K$30</c:f>
              <c:strCache/>
            </c:strRef>
          </c:cat>
          <c:val>
            <c:numRef>
              <c:f>'Age of Active Pending Caseloads'!$M$24:$M$30</c:f>
              <c:numCache/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0.247</cdr:y>
    </cdr:from>
    <cdr:to>
      <cdr:x>0.09425</cdr:x>
      <cdr:y>0.709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714375"/>
          <a:ext cx="438150" cy="1343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0.1055</cdr:x>
      <cdr:y>0</cdr:y>
    </cdr:from>
    <cdr:to>
      <cdr:x>0.86025</cdr:x>
      <cdr:y>0.1135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0"/>
          <a:ext cx="3629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0.32425</cdr:y>
    </cdr:from>
    <cdr:to>
      <cdr:x>0.1575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009650"/>
          <a:ext cx="600075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0.2285</cdr:x>
      <cdr:y>0.05125</cdr:y>
    </cdr:from>
    <cdr:to>
      <cdr:x>0.82425</cdr:x>
      <cdr:y>0.10175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152400"/>
          <a:ext cx="2352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17</xdr:row>
      <xdr:rowOff>28575</xdr:rowOff>
    </xdr:from>
    <xdr:to>
      <xdr:col>9</xdr:col>
      <xdr:colOff>238125</xdr:colOff>
      <xdr:row>57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885825" y="3124200"/>
          <a:ext cx="3990975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123825</xdr:rowOff>
    </xdr:from>
    <xdr:to>
      <xdr:col>10</xdr:col>
      <xdr:colOff>342900</xdr:colOff>
      <xdr:row>57</xdr:row>
      <xdr:rowOff>28575</xdr:rowOff>
    </xdr:to>
    <xdr:graphicFrame>
      <xdr:nvGraphicFramePr>
        <xdr:cNvPr id="2" name="Chart 1"/>
        <xdr:cNvGraphicFramePr/>
      </xdr:nvGraphicFramePr>
      <xdr:xfrm>
        <a:off x="895350" y="6981825"/>
        <a:ext cx="4810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35</xdr:row>
      <xdr:rowOff>57150</xdr:rowOff>
    </xdr:from>
    <xdr:to>
      <xdr:col>17</xdr:col>
      <xdr:colOff>28575</xdr:colOff>
      <xdr:row>57</xdr:row>
      <xdr:rowOff>47625</xdr:rowOff>
    </xdr:to>
    <xdr:graphicFrame>
      <xdr:nvGraphicFramePr>
        <xdr:cNvPr id="3" name="Chart 2"/>
        <xdr:cNvGraphicFramePr/>
      </xdr:nvGraphicFramePr>
      <xdr:xfrm>
        <a:off x="5210175" y="6772275"/>
        <a:ext cx="39528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704850"/>
          <a:ext cx="5143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17</xdr:row>
      <xdr:rowOff>28575</xdr:rowOff>
    </xdr:from>
    <xdr:to>
      <xdr:col>17</xdr:col>
      <xdr:colOff>133350</xdr:colOff>
      <xdr:row>57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5172075" y="3124200"/>
          <a:ext cx="4095750" cy="6762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18</xdr:col>
      <xdr:colOff>19050</xdr:colOff>
      <xdr:row>11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895350" y="600075"/>
          <a:ext cx="8391525" cy="147637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12</xdr:row>
      <xdr:rowOff>123825</xdr:rowOff>
    </xdr:from>
    <xdr:to>
      <xdr:col>18</xdr:col>
      <xdr:colOff>19050</xdr:colOff>
      <xdr:row>16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885825" y="2266950"/>
          <a:ext cx="8401050" cy="666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H61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11.25"/>
  <cols>
    <col min="1" max="1" width="15.66015625" style="1" customWidth="1"/>
    <col min="2" max="2" width="1.66796875" style="1" customWidth="1"/>
    <col min="3" max="3" width="14.83203125" style="1" customWidth="1"/>
    <col min="4" max="4" width="1.83203125" style="1" customWidth="1"/>
    <col min="5" max="5" width="13.83203125" style="1" customWidth="1"/>
    <col min="6" max="6" width="1.83203125" style="1" customWidth="1"/>
    <col min="7" max="7" width="14.83203125" style="1" customWidth="1"/>
    <col min="8" max="8" width="1.83203125" style="1" customWidth="1"/>
    <col min="9" max="9" width="14.83203125" style="1" customWidth="1"/>
    <col min="10" max="10" width="12.66015625" style="1" customWidth="1"/>
    <col min="11" max="11" width="15.5" style="1" customWidth="1"/>
    <col min="12" max="12" width="1.83203125" style="1" customWidth="1"/>
    <col min="13" max="13" width="14.83203125" style="1" customWidth="1"/>
    <col min="14" max="14" width="1.83203125" style="1" customWidth="1"/>
    <col min="15" max="15" width="15.33203125" style="1" customWidth="1"/>
    <col min="16" max="16" width="1.83203125" style="1" customWidth="1"/>
    <col min="17" max="17" width="14.83203125" style="1" customWidth="1"/>
    <col min="18" max="18" width="2.33203125" style="1" customWidth="1"/>
    <col min="19" max="16384" width="9.33203125" style="1" customWidth="1"/>
  </cols>
  <sheetData>
    <row r="1" spans="1:19" ht="22.5" customHeight="1">
      <c r="A1" s="7" t="s">
        <v>16</v>
      </c>
      <c r="B1" s="8"/>
      <c r="C1" s="9" t="s">
        <v>15</v>
      </c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2.25" customHeight="1">
      <c r="A2" s="13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.25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4"/>
    </row>
    <row r="4" spans="1:19" ht="5.2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4"/>
    </row>
    <row r="5" spans="1:112" s="4" customFormat="1" ht="21" customHeight="1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  <c r="R5" s="20"/>
      <c r="S5" s="2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</row>
    <row r="6" spans="1:32" s="4" customFormat="1" ht="15" customHeight="1">
      <c r="A6" s="19"/>
      <c r="B6" s="19"/>
      <c r="C6" s="21" t="s">
        <v>18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20"/>
      <c r="O6" s="20"/>
      <c r="P6" s="20"/>
      <c r="Q6" s="20"/>
      <c r="R6" s="20"/>
      <c r="S6" s="20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4" customFormat="1" ht="15" customHeight="1">
      <c r="A7" s="19"/>
      <c r="B7" s="19"/>
      <c r="C7" s="22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4" customFormat="1" ht="25.5" customHeight="1">
      <c r="A8" s="19"/>
      <c r="B8" s="19"/>
      <c r="C8" s="45" t="s">
        <v>19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20"/>
      <c r="S8" s="20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4" customFormat="1" ht="15" customHeight="1">
      <c r="A9" s="19"/>
      <c r="B9" s="19"/>
      <c r="C9" s="22" t="s">
        <v>33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4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4" customFormat="1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4" customFormat="1" ht="15" customHeight="1">
      <c r="A12" s="19"/>
      <c r="B12" s="19"/>
      <c r="C12" s="20"/>
      <c r="D12" s="19"/>
      <c r="E12" s="23"/>
      <c r="F12" s="23"/>
      <c r="G12" s="23"/>
      <c r="H12" s="23"/>
      <c r="I12" s="23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4" customFormat="1" ht="15" customHeight="1">
      <c r="A13" s="19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4" customFormat="1" ht="15" customHeight="1">
      <c r="A14" s="19"/>
      <c r="B14" s="19"/>
      <c r="C14" s="21" t="s">
        <v>23</v>
      </c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0"/>
      <c r="S14" s="20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4" customFormat="1" ht="15" customHeight="1">
      <c r="A15" s="19"/>
      <c r="B15" s="19"/>
      <c r="C15" s="22" t="s">
        <v>24</v>
      </c>
      <c r="D15" s="19"/>
      <c r="E15" s="19"/>
      <c r="F15" s="19"/>
      <c r="G15" s="19"/>
      <c r="H15" s="19"/>
      <c r="I15" s="19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4" customFormat="1" ht="15" customHeight="1">
      <c r="A16" s="19"/>
      <c r="B16" s="19"/>
      <c r="C16" s="22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4" customFormat="1" ht="15" customHeight="1">
      <c r="A17" s="19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20"/>
      <c r="S17" s="2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19" ht="11.25">
      <c r="A18" s="24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8" customHeight="1" thickBot="1">
      <c r="A19" s="24"/>
      <c r="B19" s="25"/>
      <c r="C19" s="43" t="s">
        <v>21</v>
      </c>
      <c r="D19" s="44"/>
      <c r="E19" s="44"/>
      <c r="F19" s="44"/>
      <c r="G19" s="44"/>
      <c r="H19" s="44"/>
      <c r="I19" s="44"/>
      <c r="J19" s="14"/>
      <c r="K19" s="43" t="s">
        <v>22</v>
      </c>
      <c r="L19" s="44"/>
      <c r="M19" s="44"/>
      <c r="N19" s="44"/>
      <c r="O19" s="44"/>
      <c r="P19" s="44"/>
      <c r="Q19" s="44"/>
      <c r="R19" s="14"/>
      <c r="S19" s="14"/>
    </row>
    <row r="20" spans="1:19" ht="11.25" customHeight="1">
      <c r="A20" s="24"/>
      <c r="B20" s="25"/>
      <c r="C20" s="26"/>
      <c r="D20" s="27"/>
      <c r="E20" s="27"/>
      <c r="F20" s="27"/>
      <c r="G20" s="27"/>
      <c r="H20" s="27"/>
      <c r="I20" s="28"/>
      <c r="J20" s="14"/>
      <c r="K20" s="26"/>
      <c r="L20" s="27"/>
      <c r="M20" s="27"/>
      <c r="N20" s="27"/>
      <c r="O20" s="27"/>
      <c r="P20" s="27"/>
      <c r="Q20" s="28"/>
      <c r="R20" s="14"/>
      <c r="S20" s="14"/>
    </row>
    <row r="21" spans="1:19" s="2" customFormat="1" ht="18" customHeight="1">
      <c r="A21" s="24"/>
      <c r="B21" s="25"/>
      <c r="C21" s="29" t="s">
        <v>1</v>
      </c>
      <c r="D21" s="30"/>
      <c r="E21" s="29" t="s">
        <v>3</v>
      </c>
      <c r="F21" s="29"/>
      <c r="G21" s="29"/>
      <c r="H21" s="29"/>
      <c r="I21" s="29" t="s">
        <v>6</v>
      </c>
      <c r="J21" s="30"/>
      <c r="K21" s="29" t="s">
        <v>1</v>
      </c>
      <c r="L21" s="30"/>
      <c r="M21" s="29" t="s">
        <v>3</v>
      </c>
      <c r="N21" s="29"/>
      <c r="O21" s="29"/>
      <c r="P21" s="29"/>
      <c r="Q21" s="29" t="s">
        <v>6</v>
      </c>
      <c r="R21" s="30"/>
      <c r="S21" s="30"/>
    </row>
    <row r="22" spans="1:19" s="2" customFormat="1" ht="13.5" thickBot="1">
      <c r="A22" s="24"/>
      <c r="B22" s="25"/>
      <c r="C22" s="31" t="s">
        <v>2</v>
      </c>
      <c r="D22" s="30"/>
      <c r="E22" s="31" t="s">
        <v>4</v>
      </c>
      <c r="F22" s="29"/>
      <c r="G22" s="31" t="s">
        <v>5</v>
      </c>
      <c r="H22" s="29"/>
      <c r="I22" s="31" t="s">
        <v>5</v>
      </c>
      <c r="J22" s="30"/>
      <c r="K22" s="31" t="s">
        <v>2</v>
      </c>
      <c r="L22" s="30"/>
      <c r="M22" s="31" t="s">
        <v>4</v>
      </c>
      <c r="N22" s="29"/>
      <c r="O22" s="31" t="s">
        <v>5</v>
      </c>
      <c r="P22" s="29"/>
      <c r="Q22" s="31" t="s">
        <v>5</v>
      </c>
      <c r="R22" s="30"/>
      <c r="S22" s="30"/>
    </row>
    <row r="23" spans="1:19" s="2" customFormat="1" ht="13.5" thickBot="1">
      <c r="A23" s="24"/>
      <c r="B23" s="25"/>
      <c r="C23" s="29"/>
      <c r="D23" s="30"/>
      <c r="E23" s="29"/>
      <c r="F23" s="29"/>
      <c r="G23" s="29"/>
      <c r="H23" s="29"/>
      <c r="I23" s="29"/>
      <c r="J23" s="30"/>
      <c r="K23" s="29"/>
      <c r="L23" s="30"/>
      <c r="M23" s="29"/>
      <c r="N23" s="29"/>
      <c r="O23" s="29"/>
      <c r="P23" s="29"/>
      <c r="Q23" s="29"/>
      <c r="R23" s="30"/>
      <c r="S23" s="30"/>
    </row>
    <row r="24" spans="1:19" ht="18" customHeight="1" thickBot="1">
      <c r="A24" s="24"/>
      <c r="B24" s="25"/>
      <c r="C24" s="32" t="s">
        <v>25</v>
      </c>
      <c r="D24" s="30"/>
      <c r="E24" s="6">
        <v>20</v>
      </c>
      <c r="F24" s="30"/>
      <c r="G24" s="33">
        <f>IF((E34=0),"",E24/$E$34)</f>
        <v>0.023310023310023312</v>
      </c>
      <c r="H24" s="30"/>
      <c r="I24" s="33">
        <f>G24</f>
        <v>0.023310023310023312</v>
      </c>
      <c r="J24" s="14"/>
      <c r="K24" s="32" t="s">
        <v>8</v>
      </c>
      <c r="L24" s="30"/>
      <c r="M24" s="6">
        <v>16</v>
      </c>
      <c r="N24" s="30"/>
      <c r="O24" s="33">
        <f>IF((M34=0),"",M24/$M$34)</f>
        <v>0.055944055944055944</v>
      </c>
      <c r="P24" s="30"/>
      <c r="Q24" s="33">
        <f>O24</f>
        <v>0.055944055944055944</v>
      </c>
      <c r="R24" s="14"/>
      <c r="S24" s="14"/>
    </row>
    <row r="25" spans="1:19" ht="18" customHeight="1" thickBot="1">
      <c r="A25" s="24"/>
      <c r="B25" s="25"/>
      <c r="C25" s="32" t="s">
        <v>26</v>
      </c>
      <c r="D25" s="30"/>
      <c r="E25" s="6">
        <v>40</v>
      </c>
      <c r="F25" s="30"/>
      <c r="G25" s="33">
        <f>IF((E34=0),"",E25/$E$34)</f>
        <v>0.046620046620046623</v>
      </c>
      <c r="H25" s="30"/>
      <c r="I25" s="33">
        <f>I24+G25</f>
        <v>0.06993006993006994</v>
      </c>
      <c r="J25" s="14"/>
      <c r="K25" s="32" t="s">
        <v>9</v>
      </c>
      <c r="L25" s="30"/>
      <c r="M25" s="6">
        <v>32</v>
      </c>
      <c r="N25" s="30"/>
      <c r="O25" s="33">
        <f>IF((M34=0),"",M25/$M$34)</f>
        <v>0.11188811188811189</v>
      </c>
      <c r="P25" s="30"/>
      <c r="Q25" s="33">
        <f aca="true" t="shared" si="0" ref="Q25:Q30">Q24+O25</f>
        <v>0.16783216783216784</v>
      </c>
      <c r="R25" s="14"/>
      <c r="S25" s="14"/>
    </row>
    <row r="26" spans="1:19" ht="18" customHeight="1" thickBot="1">
      <c r="A26" s="24"/>
      <c r="B26" s="25"/>
      <c r="C26" s="32" t="s">
        <v>27</v>
      </c>
      <c r="D26" s="30"/>
      <c r="E26" s="6">
        <v>150</v>
      </c>
      <c r="F26" s="30"/>
      <c r="G26" s="33">
        <f>IF((E34=0),"",E26/$E$34)</f>
        <v>0.17482517482517482</v>
      </c>
      <c r="H26" s="30"/>
      <c r="I26" s="33">
        <f aca="true" t="shared" si="1" ref="I26:I32">I25+G26</f>
        <v>0.24475524475524474</v>
      </c>
      <c r="J26" s="14"/>
      <c r="K26" s="32" t="s">
        <v>10</v>
      </c>
      <c r="L26" s="30"/>
      <c r="M26" s="6">
        <v>48</v>
      </c>
      <c r="N26" s="30"/>
      <c r="O26" s="33">
        <f>IF((M34=0),"",M26/$M$34)</f>
        <v>0.16783216783216784</v>
      </c>
      <c r="P26" s="30"/>
      <c r="Q26" s="33">
        <f t="shared" si="0"/>
        <v>0.3356643356643357</v>
      </c>
      <c r="R26" s="14"/>
      <c r="S26" s="14"/>
    </row>
    <row r="27" spans="1:19" ht="18" customHeight="1" thickBot="1">
      <c r="A27" s="24" t="s">
        <v>17</v>
      </c>
      <c r="B27" s="25"/>
      <c r="C27" s="32" t="s">
        <v>28</v>
      </c>
      <c r="D27" s="30"/>
      <c r="E27" s="6">
        <v>190</v>
      </c>
      <c r="F27" s="30"/>
      <c r="G27" s="33">
        <f>IF((E34=0),"",E27/$E$34)</f>
        <v>0.22144522144522144</v>
      </c>
      <c r="H27" s="30"/>
      <c r="I27" s="33">
        <f t="shared" si="1"/>
        <v>0.4662004662004662</v>
      </c>
      <c r="J27" s="14"/>
      <c r="K27" s="32" t="s">
        <v>11</v>
      </c>
      <c r="L27" s="30"/>
      <c r="M27" s="6">
        <v>98</v>
      </c>
      <c r="N27" s="30"/>
      <c r="O27" s="33">
        <f>IF((M34=0),"",M27/$M$34)</f>
        <v>0.34265734265734266</v>
      </c>
      <c r="P27" s="30"/>
      <c r="Q27" s="33">
        <f t="shared" si="0"/>
        <v>0.6783216783216783</v>
      </c>
      <c r="R27" s="14"/>
      <c r="S27" s="14"/>
    </row>
    <row r="28" spans="1:19" ht="18" customHeight="1" thickBot="1">
      <c r="A28" s="24"/>
      <c r="B28" s="25"/>
      <c r="C28" s="32" t="s">
        <v>29</v>
      </c>
      <c r="D28" s="30"/>
      <c r="E28" s="6">
        <v>150</v>
      </c>
      <c r="F28" s="30"/>
      <c r="G28" s="33">
        <f>IF((E34=0),"",E28/$E$34)</f>
        <v>0.17482517482517482</v>
      </c>
      <c r="H28" s="30"/>
      <c r="I28" s="33">
        <f t="shared" si="1"/>
        <v>0.641025641025641</v>
      </c>
      <c r="J28" s="14"/>
      <c r="K28" s="32" t="s">
        <v>12</v>
      </c>
      <c r="L28" s="30"/>
      <c r="M28" s="6">
        <v>44</v>
      </c>
      <c r="N28" s="30"/>
      <c r="O28" s="33">
        <f>IF((M34=0),"",M28/$M$34)</f>
        <v>0.15384615384615385</v>
      </c>
      <c r="P28" s="30"/>
      <c r="Q28" s="33">
        <f t="shared" si="0"/>
        <v>0.8321678321678322</v>
      </c>
      <c r="R28" s="14"/>
      <c r="S28" s="14"/>
    </row>
    <row r="29" spans="1:19" ht="18" customHeight="1" thickBot="1">
      <c r="A29" s="24"/>
      <c r="B29" s="25"/>
      <c r="C29" s="32" t="s">
        <v>30</v>
      </c>
      <c r="D29" s="30"/>
      <c r="E29" s="6">
        <v>94</v>
      </c>
      <c r="F29" s="30"/>
      <c r="G29" s="33">
        <f>IF((E34=0),"",E29/$E$34)</f>
        <v>0.10955710955710955</v>
      </c>
      <c r="H29" s="30"/>
      <c r="I29" s="33">
        <f t="shared" si="1"/>
        <v>0.7505827505827505</v>
      </c>
      <c r="J29" s="14"/>
      <c r="K29" s="32" t="s">
        <v>13</v>
      </c>
      <c r="L29" s="30"/>
      <c r="M29" s="6">
        <v>30</v>
      </c>
      <c r="N29" s="30"/>
      <c r="O29" s="33">
        <f>IF((M34=0),"",M29/$M$34)</f>
        <v>0.1048951048951049</v>
      </c>
      <c r="P29" s="30"/>
      <c r="Q29" s="33">
        <f t="shared" si="0"/>
        <v>0.9370629370629371</v>
      </c>
      <c r="R29" s="14"/>
      <c r="S29" s="14"/>
    </row>
    <row r="30" spans="1:19" ht="18" customHeight="1" thickBot="1">
      <c r="A30" s="24"/>
      <c r="B30" s="14"/>
      <c r="C30" s="32" t="s">
        <v>31</v>
      </c>
      <c r="D30" s="30"/>
      <c r="E30" s="6">
        <v>81</v>
      </c>
      <c r="F30" s="30"/>
      <c r="G30" s="33">
        <f>IF((E34=0),"",E30/$E$34)</f>
        <v>0.0944055944055944</v>
      </c>
      <c r="H30" s="30"/>
      <c r="I30" s="33">
        <f t="shared" si="1"/>
        <v>0.8449883449883449</v>
      </c>
      <c r="J30" s="14"/>
      <c r="K30" s="32" t="s">
        <v>14</v>
      </c>
      <c r="L30" s="30"/>
      <c r="M30" s="6">
        <v>18</v>
      </c>
      <c r="N30" s="30"/>
      <c r="O30" s="33">
        <f>IF((M34=0),"",M30/$M$34)</f>
        <v>0.06293706293706294</v>
      </c>
      <c r="P30" s="30"/>
      <c r="Q30" s="33">
        <f t="shared" si="0"/>
        <v>1</v>
      </c>
      <c r="R30" s="14"/>
      <c r="S30" s="14"/>
    </row>
    <row r="31" spans="1:19" ht="18" customHeight="1" thickBot="1">
      <c r="A31" s="24"/>
      <c r="B31" s="14"/>
      <c r="C31" s="32" t="s">
        <v>32</v>
      </c>
      <c r="D31" s="30"/>
      <c r="E31" s="6">
        <v>72</v>
      </c>
      <c r="F31" s="30"/>
      <c r="G31" s="33">
        <f>IF((E34=0),"",E31/$E$34)</f>
        <v>0.08391608391608392</v>
      </c>
      <c r="H31" s="30"/>
      <c r="I31" s="33">
        <f t="shared" si="1"/>
        <v>0.9289044289044288</v>
      </c>
      <c r="J31" s="14"/>
      <c r="K31" s="14"/>
      <c r="L31" s="14"/>
      <c r="M31" s="34"/>
      <c r="N31" s="35"/>
      <c r="O31" s="36"/>
      <c r="P31" s="35"/>
      <c r="Q31" s="35"/>
      <c r="R31" s="14"/>
      <c r="S31" s="14"/>
    </row>
    <row r="32" spans="1:19" ht="18" customHeight="1" thickBot="1">
      <c r="A32" s="24"/>
      <c r="B32" s="14"/>
      <c r="C32" s="32" t="s">
        <v>0</v>
      </c>
      <c r="D32" s="30"/>
      <c r="E32" s="6">
        <v>61</v>
      </c>
      <c r="F32" s="30"/>
      <c r="G32" s="33">
        <f>IF((E34=0),"",E32/$E$34)</f>
        <v>0.07109557109557109</v>
      </c>
      <c r="H32" s="30"/>
      <c r="I32" s="33">
        <f t="shared" si="1"/>
        <v>0.9999999999999999</v>
      </c>
      <c r="J32" s="14"/>
      <c r="K32" s="37"/>
      <c r="L32" s="37"/>
      <c r="M32" s="38"/>
      <c r="N32" s="37"/>
      <c r="O32" s="37"/>
      <c r="P32" s="37"/>
      <c r="Q32" s="37"/>
      <c r="R32" s="14"/>
      <c r="S32" s="14"/>
    </row>
    <row r="33" spans="1:19" ht="8.25" customHeight="1">
      <c r="A33" s="24"/>
      <c r="B33" s="14"/>
      <c r="C33" s="32"/>
      <c r="D33" s="30"/>
      <c r="E33" s="39"/>
      <c r="F33" s="30"/>
      <c r="G33" s="33"/>
      <c r="H33" s="30"/>
      <c r="I33" s="33"/>
      <c r="J33" s="14"/>
      <c r="K33" s="37"/>
      <c r="L33" s="37"/>
      <c r="M33" s="38"/>
      <c r="N33" s="37"/>
      <c r="O33" s="37"/>
      <c r="P33" s="37"/>
      <c r="Q33" s="37"/>
      <c r="R33" s="14"/>
      <c r="S33" s="14"/>
    </row>
    <row r="34" spans="1:19" s="3" customFormat="1" ht="18" customHeight="1">
      <c r="A34" s="24"/>
      <c r="B34" s="37"/>
      <c r="C34" s="29" t="s">
        <v>7</v>
      </c>
      <c r="D34" s="35"/>
      <c r="E34" s="40">
        <f>SUM(E24:E32)</f>
        <v>858</v>
      </c>
      <c r="F34" s="35"/>
      <c r="G34" s="36"/>
      <c r="H34" s="35"/>
      <c r="I34" s="36"/>
      <c r="J34" s="37"/>
      <c r="K34" s="41" t="s">
        <v>7</v>
      </c>
      <c r="L34" s="35"/>
      <c r="M34" s="42">
        <f>SUM(M24:M30)</f>
        <v>286</v>
      </c>
      <c r="N34" s="37"/>
      <c r="O34" s="37"/>
      <c r="P34" s="37"/>
      <c r="Q34" s="37"/>
      <c r="R34" s="37"/>
      <c r="S34" s="37"/>
    </row>
    <row r="35" spans="1:19" ht="11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1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1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1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1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1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1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1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1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1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1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1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1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1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1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1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1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1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1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</sheetData>
  <sheetProtection password="CAB7" sheet="1" objects="1" scenarios="1" selectLockedCells="1"/>
  <mergeCells count="3">
    <mergeCell ref="C19:I19"/>
    <mergeCell ref="K19:Q19"/>
    <mergeCell ref="C8:Q8"/>
  </mergeCells>
  <conditionalFormatting sqref="E24:E32 M24:M30">
    <cfRule type="cellIs" priority="1" dxfId="0" operator="between" stopIfTrue="1">
      <formula>1</formula>
      <formula>100000</formula>
    </cfRule>
  </conditionalFormatting>
  <dataValidations count="2">
    <dataValidation type="decimal" showInputMessage="1" showErrorMessage="1" error="Enter a number greater than 0.&#10;Leave cell blank if the number of cases is 0." sqref="E24:E32">
      <formula1>1</formula1>
      <formula2>100000</formula2>
    </dataValidation>
    <dataValidation type="decimal" allowBlank="1" showInputMessage="1" showErrorMessage="1" error="Enter a number greater than 0.&#10;Leave cell blank if the number of cases is 0." sqref="M24:M30">
      <formula1>1</formula1>
      <formula2>100000</formula2>
    </dataValidation>
  </dataValidations>
  <printOptions/>
  <pageMargins left="0.2" right="0.2" top="0.58" bottom="0.39" header="0.33" footer="0.18"/>
  <pageSetup fitToHeight="1" fitToWidth="1" horizontalDpi="300" verticalDpi="300" orientation="portrait" scale="75" r:id="rId2"/>
  <headerFooter alignWithMargins="0">
    <oddFooter>&amp;LCourTools Measure 4&amp;CDate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2006-07-18T15:47:21Z</cp:lastPrinted>
  <dcterms:created xsi:type="dcterms:W3CDTF">2006-03-16T14:04:59Z</dcterms:created>
  <dcterms:modified xsi:type="dcterms:W3CDTF">2006-07-18T16:03:59Z</dcterms:modified>
  <cp:category/>
  <cp:version/>
  <cp:contentType/>
  <cp:contentStatus/>
</cp:coreProperties>
</file>